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0" windowWidth="19440" windowHeight="12180" tabRatio="777" firstSheet="4" activeTab="4"/>
  </bookViews>
  <sheets>
    <sheet name="Rekapitulace" sheetId="19" r:id="rId1"/>
    <sheet name="Nástěnka" sheetId="6" r:id="rId2"/>
    <sheet name="Pomůcky biologie 1" sheetId="7" r:id="rId3"/>
    <sheet name="Pomůcky biologie 2" sheetId="8" r:id="rId4"/>
    <sheet name="Fyzika 1" sheetId="9" r:id="rId5"/>
    <sheet name="laboratorní potřeby " sheetId="10" r:id="rId6"/>
    <sheet name="Fyzika 2" sheetId="11" r:id="rId7"/>
    <sheet name="Fyzika 3" sheetId="12" r:id="rId8"/>
    <sheet name="Fyzika 4" sheetId="13" r:id="rId9"/>
    <sheet name="senzory, dataloger" sheetId="14" r:id="rId10"/>
    <sheet name="tabule" sheetId="15" r:id="rId11"/>
    <sheet name="tabule fyzika" sheetId="16" r:id="rId12"/>
    <sheet name="žákovské sady 1" sheetId="17" r:id="rId13"/>
    <sheet name="žákovské sady 2" sheetId="18" r:id="rId14"/>
    <sheet name="List1" sheetId="20" r:id="rId15"/>
  </sheets>
  <calcPr calcId="145621"/>
</workbook>
</file>

<file path=xl/calcChain.xml><?xml version="1.0" encoding="utf-8"?>
<calcChain xmlns="http://schemas.openxmlformats.org/spreadsheetml/2006/main">
  <c r="J15" i="18" l="1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H14" i="18"/>
  <c r="I14" i="18" s="1"/>
  <c r="J14" i="18" s="1"/>
  <c r="J32" i="18" s="1"/>
  <c r="D24" i="19" s="1"/>
  <c r="G14" i="18"/>
  <c r="J15" i="17"/>
  <c r="J17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I15" i="17"/>
  <c r="I17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H15" i="17"/>
  <c r="H16" i="17"/>
  <c r="I16" i="17" s="1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I31" i="17" s="1"/>
  <c r="J31" i="17" s="1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H14" i="17"/>
  <c r="G14" i="17"/>
  <c r="I15" i="16"/>
  <c r="I16" i="16" s="1"/>
  <c r="B22" i="19" s="1"/>
  <c r="H15" i="16"/>
  <c r="I16" i="15"/>
  <c r="B21" i="19" s="1"/>
  <c r="I15" i="15"/>
  <c r="J15" i="15" s="1"/>
  <c r="K15" i="15" s="1"/>
  <c r="K16" i="15" s="1"/>
  <c r="D21" i="19" s="1"/>
  <c r="H15" i="15"/>
  <c r="K18" i="14"/>
  <c r="J18" i="14"/>
  <c r="I17" i="14"/>
  <c r="I19" i="14" s="1"/>
  <c r="B20" i="19" s="1"/>
  <c r="I18" i="14"/>
  <c r="H17" i="14"/>
  <c r="H18" i="14"/>
  <c r="K16" i="14"/>
  <c r="J16" i="14"/>
  <c r="I16" i="14"/>
  <c r="H16" i="14"/>
  <c r="I18" i="13"/>
  <c r="I19" i="13" s="1"/>
  <c r="B19" i="19" s="1"/>
  <c r="H18" i="13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 s="1"/>
  <c r="B18" i="19" s="1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K17" i="12"/>
  <c r="J17" i="12"/>
  <c r="I17" i="12"/>
  <c r="H17" i="12"/>
  <c r="J17" i="11"/>
  <c r="K17" i="11" s="1"/>
  <c r="J25" i="11"/>
  <c r="K25" i="11" s="1"/>
  <c r="J29" i="11"/>
  <c r="K29" i="11" s="1"/>
  <c r="J33" i="11"/>
  <c r="K33" i="11" s="1"/>
  <c r="J34" i="11"/>
  <c r="I17" i="11"/>
  <c r="I18" i="11"/>
  <c r="J18" i="11" s="1"/>
  <c r="I19" i="11"/>
  <c r="J19" i="11" s="1"/>
  <c r="I20" i="11"/>
  <c r="J20" i="11" s="1"/>
  <c r="I21" i="11"/>
  <c r="J21" i="11" s="1"/>
  <c r="K21" i="11" s="1"/>
  <c r="I22" i="11"/>
  <c r="I23" i="11"/>
  <c r="J23" i="11" s="1"/>
  <c r="I24" i="11"/>
  <c r="J24" i="11" s="1"/>
  <c r="I25" i="11"/>
  <c r="I26" i="11"/>
  <c r="I27" i="11"/>
  <c r="J27" i="11" s="1"/>
  <c r="I28" i="11"/>
  <c r="J28" i="11" s="1"/>
  <c r="I29" i="11"/>
  <c r="I30" i="11"/>
  <c r="I31" i="11"/>
  <c r="I32" i="11"/>
  <c r="J32" i="11" s="1"/>
  <c r="I33" i="11"/>
  <c r="I34" i="11"/>
  <c r="K34" i="11" s="1"/>
  <c r="I35" i="11"/>
  <c r="J35" i="11" s="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I16" i="11"/>
  <c r="I36" i="11" s="1"/>
  <c r="B17" i="19" s="1"/>
  <c r="H16" i="11"/>
  <c r="I15" i="10"/>
  <c r="I16" i="10"/>
  <c r="I17" i="10"/>
  <c r="I18" i="10"/>
  <c r="I19" i="10"/>
  <c r="I20" i="10"/>
  <c r="I21" i="10"/>
  <c r="J21" i="10" s="1"/>
  <c r="K21" i="10" s="1"/>
  <c r="I22" i="10"/>
  <c r="H15" i="10"/>
  <c r="H16" i="10"/>
  <c r="H17" i="10"/>
  <c r="H18" i="10"/>
  <c r="H19" i="10"/>
  <c r="H20" i="10"/>
  <c r="H21" i="10"/>
  <c r="H22" i="10"/>
  <c r="I14" i="10"/>
  <c r="I23" i="10" s="1"/>
  <c r="B16" i="19" s="1"/>
  <c r="H14" i="10"/>
  <c r="I18" i="9"/>
  <c r="J18" i="9" s="1"/>
  <c r="K18" i="9" s="1"/>
  <c r="I19" i="9"/>
  <c r="I20" i="9"/>
  <c r="J20" i="9" s="1"/>
  <c r="I21" i="9"/>
  <c r="I22" i="9"/>
  <c r="J22" i="9" s="1"/>
  <c r="I23" i="9"/>
  <c r="J23" i="9" s="1"/>
  <c r="K23" i="9" s="1"/>
  <c r="I24" i="9"/>
  <c r="J24" i="9" s="1"/>
  <c r="I25" i="9"/>
  <c r="H18" i="9"/>
  <c r="H19" i="9"/>
  <c r="H20" i="9"/>
  <c r="H21" i="9"/>
  <c r="H22" i="9"/>
  <c r="H23" i="9"/>
  <c r="H24" i="9"/>
  <c r="H25" i="9"/>
  <c r="I17" i="9"/>
  <c r="H17" i="9"/>
  <c r="J22" i="8"/>
  <c r="J23" i="8"/>
  <c r="J26" i="8"/>
  <c r="J27" i="8"/>
  <c r="I16" i="8"/>
  <c r="I17" i="8"/>
  <c r="J17" i="8" s="1"/>
  <c r="K17" i="8" s="1"/>
  <c r="I18" i="8"/>
  <c r="I19" i="8"/>
  <c r="I20" i="8"/>
  <c r="I21" i="8"/>
  <c r="I22" i="8"/>
  <c r="I23" i="8"/>
  <c r="I24" i="8"/>
  <c r="I25" i="8"/>
  <c r="I26" i="8"/>
  <c r="I27" i="8"/>
  <c r="I28" i="8"/>
  <c r="J28" i="8" s="1"/>
  <c r="I29" i="8"/>
  <c r="J29" i="8" s="1"/>
  <c r="I30" i="8"/>
  <c r="J30" i="8" s="1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I15" i="8"/>
  <c r="H15" i="8"/>
  <c r="K16" i="7"/>
  <c r="K20" i="7"/>
  <c r="J16" i="7"/>
  <c r="J17" i="7"/>
  <c r="J20" i="7"/>
  <c r="J21" i="7"/>
  <c r="I16" i="7"/>
  <c r="I17" i="7"/>
  <c r="K17" i="7" s="1"/>
  <c r="I18" i="7"/>
  <c r="J18" i="7" s="1"/>
  <c r="I19" i="7"/>
  <c r="J19" i="7" s="1"/>
  <c r="K19" i="7" s="1"/>
  <c r="I20" i="7"/>
  <c r="I21" i="7"/>
  <c r="K21" i="7" s="1"/>
  <c r="I22" i="7"/>
  <c r="J22" i="7" s="1"/>
  <c r="H16" i="7"/>
  <c r="H17" i="7"/>
  <c r="H18" i="7"/>
  <c r="H19" i="7"/>
  <c r="H20" i="7"/>
  <c r="H21" i="7"/>
  <c r="H22" i="7"/>
  <c r="I15" i="7"/>
  <c r="I23" i="7" s="1"/>
  <c r="B13" i="19" s="1"/>
  <c r="H15" i="7"/>
  <c r="I14" i="6"/>
  <c r="H14" i="6"/>
  <c r="J31" i="12" l="1"/>
  <c r="J32" i="12" s="1"/>
  <c r="C18" i="19" s="1"/>
  <c r="H32" i="18"/>
  <c r="B24" i="19" s="1"/>
  <c r="I32" i="18"/>
  <c r="C24" i="19" s="1"/>
  <c r="J15" i="16"/>
  <c r="J16" i="16" s="1"/>
  <c r="C22" i="19" s="1"/>
  <c r="J16" i="15"/>
  <c r="C21" i="19" s="1"/>
  <c r="J17" i="14"/>
  <c r="J19" i="14" s="1"/>
  <c r="C20" i="19" s="1"/>
  <c r="K31" i="12"/>
  <c r="K32" i="12" s="1"/>
  <c r="D18" i="19" s="1"/>
  <c r="J18" i="13"/>
  <c r="J19" i="13" s="1"/>
  <c r="C19" i="19" s="1"/>
  <c r="K31" i="11"/>
  <c r="K22" i="11"/>
  <c r="J16" i="11"/>
  <c r="J22" i="11"/>
  <c r="K28" i="11"/>
  <c r="J31" i="11"/>
  <c r="J26" i="11"/>
  <c r="K26" i="11" s="1"/>
  <c r="K35" i="11"/>
  <c r="K27" i="11"/>
  <c r="K23" i="11"/>
  <c r="K19" i="11"/>
  <c r="J30" i="11"/>
  <c r="K30" i="11" s="1"/>
  <c r="K18" i="11"/>
  <c r="K32" i="11"/>
  <c r="K24" i="11"/>
  <c r="K20" i="11"/>
  <c r="K20" i="10"/>
  <c r="J15" i="10"/>
  <c r="K15" i="10" s="1"/>
  <c r="J22" i="10"/>
  <c r="K22" i="10" s="1"/>
  <c r="J18" i="10"/>
  <c r="K18" i="10" s="1"/>
  <c r="J17" i="10"/>
  <c r="K17" i="10" s="1"/>
  <c r="J14" i="10"/>
  <c r="J20" i="10"/>
  <c r="J16" i="10"/>
  <c r="K16" i="10" s="1"/>
  <c r="J19" i="10"/>
  <c r="K19" i="10" s="1"/>
  <c r="K25" i="9"/>
  <c r="K17" i="9"/>
  <c r="J25" i="9"/>
  <c r="J21" i="9"/>
  <c r="K21" i="9" s="1"/>
  <c r="K24" i="9"/>
  <c r="K20" i="9"/>
  <c r="J17" i="9"/>
  <c r="I26" i="9"/>
  <c r="B15" i="19" s="1"/>
  <c r="K22" i="9"/>
  <c r="J14" i="6"/>
  <c r="J15" i="6" s="1"/>
  <c r="C12" i="19" s="1"/>
  <c r="I15" i="6"/>
  <c r="B12" i="19" s="1"/>
  <c r="K25" i="8"/>
  <c r="K21" i="8"/>
  <c r="K29" i="8"/>
  <c r="K27" i="8"/>
  <c r="K23" i="8"/>
  <c r="K19" i="8"/>
  <c r="J25" i="8"/>
  <c r="J19" i="8"/>
  <c r="J21" i="8"/>
  <c r="K30" i="8"/>
  <c r="K26" i="8"/>
  <c r="K22" i="8"/>
  <c r="J18" i="8"/>
  <c r="K18" i="8" s="1"/>
  <c r="K22" i="7"/>
  <c r="K18" i="7"/>
  <c r="J15" i="7"/>
  <c r="K15" i="8"/>
  <c r="J15" i="8"/>
  <c r="K28" i="8"/>
  <c r="J24" i="8"/>
  <c r="K24" i="8" s="1"/>
  <c r="J20" i="8"/>
  <c r="K20" i="8" s="1"/>
  <c r="I14" i="17"/>
  <c r="J14" i="17" s="1"/>
  <c r="J16" i="17"/>
  <c r="H32" i="17"/>
  <c r="B23" i="19" s="1"/>
  <c r="J19" i="9"/>
  <c r="J26" i="9" s="1"/>
  <c r="C15" i="19" s="1"/>
  <c r="J16" i="8"/>
  <c r="I32" i="8"/>
  <c r="B14" i="19" s="1"/>
  <c r="I18" i="17"/>
  <c r="K15" i="16" l="1"/>
  <c r="K16" i="16" s="1"/>
  <c r="D22" i="19" s="1"/>
  <c r="K17" i="14"/>
  <c r="K19" i="14" s="1"/>
  <c r="D20" i="19" s="1"/>
  <c r="K18" i="13"/>
  <c r="K19" i="13" s="1"/>
  <c r="D19" i="19" s="1"/>
  <c r="K16" i="11"/>
  <c r="K36" i="11" s="1"/>
  <c r="D17" i="19" s="1"/>
  <c r="J36" i="11"/>
  <c r="C17" i="19" s="1"/>
  <c r="J23" i="10"/>
  <c r="C16" i="19" s="1"/>
  <c r="K14" i="10"/>
  <c r="K23" i="10" s="1"/>
  <c r="D16" i="19" s="1"/>
  <c r="K14" i="6"/>
  <c r="K15" i="6" s="1"/>
  <c r="D12" i="19" s="1"/>
  <c r="J23" i="7"/>
  <c r="C13" i="19" s="1"/>
  <c r="K15" i="7"/>
  <c r="K23" i="7" s="1"/>
  <c r="D13" i="19" s="1"/>
  <c r="J32" i="8"/>
  <c r="C14" i="19" s="1"/>
  <c r="I32" i="17"/>
  <c r="C23" i="19" s="1"/>
  <c r="K19" i="9"/>
  <c r="K26" i="9" s="1"/>
  <c r="D15" i="19" s="1"/>
  <c r="K16" i="8"/>
  <c r="K32" i="8" s="1"/>
  <c r="D14" i="19" s="1"/>
  <c r="J18" i="17"/>
  <c r="J32" i="17" s="1"/>
  <c r="D23" i="19" s="1"/>
</calcChain>
</file>

<file path=xl/sharedStrings.xml><?xml version="1.0" encoding="utf-8"?>
<sst xmlns="http://schemas.openxmlformats.org/spreadsheetml/2006/main" count="654" uniqueCount="260">
  <si>
    <t>Jednotková cena v Kč bez DPH</t>
  </si>
  <si>
    <t>Položka</t>
  </si>
  <si>
    <t>Cena celkem v Kč bez DPH</t>
  </si>
  <si>
    <t>MJ</t>
  </si>
  <si>
    <t>Množství</t>
  </si>
  <si>
    <t>x</t>
  </si>
  <si>
    <t>Specifikace a technické požadavky</t>
  </si>
  <si>
    <t>Název projektu:  Gymnázium Česká Třebová - rekonstrukce a vybavení odborných učeben</t>
  </si>
  <si>
    <t>Číslo položky</t>
  </si>
  <si>
    <t>1.</t>
  </si>
  <si>
    <t>ks</t>
  </si>
  <si>
    <t>Cena celkem v Kč vč. DPH</t>
  </si>
  <si>
    <t>Cena celkem v Kč</t>
  </si>
  <si>
    <t>Nástěnka</t>
  </si>
  <si>
    <t xml:space="preserve">Cena celkem v Kč </t>
  </si>
  <si>
    <t>Krabičková lupa</t>
  </si>
  <si>
    <t>Kufřík na přípravu mikroskopických preparátů</t>
  </si>
  <si>
    <t>7</t>
  </si>
  <si>
    <t>Binokulární digitální mikroskop</t>
  </si>
  <si>
    <t>6</t>
  </si>
  <si>
    <t>Sada pro odběr bakteriálních vzorků</t>
  </si>
  <si>
    <t>5</t>
  </si>
  <si>
    <t>Půdní pH/vlhkoměr/teploměr</t>
  </si>
  <si>
    <t>4</t>
  </si>
  <si>
    <t>LCD displej, volba zobrazení času, data, funkce měření start / stop, mezičas. Přesnost měření 0,01 s, rozsah měření do 60 minut.</t>
  </si>
  <si>
    <t>Stopky digitální</t>
  </si>
  <si>
    <t>3</t>
  </si>
  <si>
    <t>Nasazovací mikroskop</t>
  </si>
  <si>
    <t>2</t>
  </si>
  <si>
    <t>Digitální mikroskop</t>
  </si>
  <si>
    <t xml:space="preserve">1. </t>
  </si>
  <si>
    <t>Senzor pH</t>
  </si>
  <si>
    <t>2.</t>
  </si>
  <si>
    <t>Senzor tepové frekvence</t>
  </si>
  <si>
    <t xml:space="preserve">3. </t>
  </si>
  <si>
    <t>Spirometr</t>
  </si>
  <si>
    <t xml:space="preserve">4. </t>
  </si>
  <si>
    <t>Senzor EKG</t>
  </si>
  <si>
    <t xml:space="preserve">5. </t>
  </si>
  <si>
    <t>Senzor CO₂</t>
  </si>
  <si>
    <t xml:space="preserve">6. </t>
  </si>
  <si>
    <t>Senzor rozpuštěného O2</t>
  </si>
  <si>
    <t>7.</t>
  </si>
  <si>
    <t>Senzor plynného O2</t>
  </si>
  <si>
    <t xml:space="preserve">8. </t>
  </si>
  <si>
    <t>Senzor úrovně hluku</t>
  </si>
  <si>
    <t xml:space="preserve">9. </t>
  </si>
  <si>
    <t>Senzor osvětlení</t>
  </si>
  <si>
    <t>Senzor sloužící ke snímání intenzity světla. Senzor obsahuje 3 měřící rozsahy – pro měření při slabém osvětlení (např. při svíčce), v běžně osvětlených místnostech (např. žárovkou) a pro měření venku, za slunečního svitu.</t>
  </si>
  <si>
    <t>10.</t>
  </si>
  <si>
    <t>Senzor teploty</t>
  </si>
  <si>
    <t>11.</t>
  </si>
  <si>
    <t>Senzor UVA</t>
  </si>
  <si>
    <t>12.</t>
  </si>
  <si>
    <t>Barometr</t>
  </si>
  <si>
    <t xml:space="preserve">13. </t>
  </si>
  <si>
    <t>Senzor osvětlení pro fotosyntézu</t>
  </si>
  <si>
    <t xml:space="preserve">14. </t>
  </si>
  <si>
    <t xml:space="preserve">15. </t>
  </si>
  <si>
    <t>Rozhraní pro připojení senzorů</t>
  </si>
  <si>
    <t xml:space="preserve">16. </t>
  </si>
  <si>
    <t>Měřící rozhraní - datalogger</t>
  </si>
  <si>
    <t>Přístroj umožňující studentům měření v terénu i ve třídě. Lze ho použít samostatně či propojit s PC či tabletem. Přístroj umožňuje připojení více senzorů současně. Datalogger lze použít jako samostatné zařízení v terénu, lze jej propojit s počítačem a využít jako rozhraní pro připojení senzorů. Obsahuje všechny potřebné nástroje pro analýzu, zpracování a vyhodnocení naměřených dat. Datalogger splňuje minimálně tyto požadavky: barevný dotykový displej, min. 2 vstupy na senzory, umožňuje připojit všechny požadované senzory a je s nimi kompatibilní, software v češtině, USB porty pro připojení flash paměti či tiskárny. Odolná konstrukce dataloggeru. Součástí dodávky musí být nabíječka.</t>
  </si>
  <si>
    <t xml:space="preserve">Všechny výše uvedené senzory musí být kompatibilní s dataloggerem. </t>
  </si>
  <si>
    <t>Pomůcky nutné pro uskutečnění laboratorních cvičení -  fyzika - technická specifikace</t>
  </si>
  <si>
    <t>Vodič</t>
  </si>
  <si>
    <t>Vodič – s odbočkou 4 mm v délce 25 cm</t>
  </si>
  <si>
    <t>Vodič – s odbočkou 4 mm v délce 50 cm</t>
  </si>
  <si>
    <t>Izolované krokosvorky - červené</t>
  </si>
  <si>
    <t>K připojení 4 mm konektorů k neizolovaným drátům a plechům. Přípustné provozní napětí max. 12 V DC / AC.</t>
  </si>
  <si>
    <t>Izolované krokosvorky - černé</t>
  </si>
  <si>
    <t>Kuličky</t>
  </si>
  <si>
    <t>Sada min. 4 ks kyvadlových koulí z různých materiálů se stejným průměrem a závěsným háčkem. Materiály například Al / Ms / Cu / Fe / Pb / Zn.</t>
  </si>
  <si>
    <t>sada</t>
  </si>
  <si>
    <t>U-jádro, I-jádro</t>
  </si>
  <si>
    <t>Cívka</t>
  </si>
  <si>
    <t xml:space="preserve"> Cívka 200 závitů. Pro průřez jádra 20,5 x 20,5 mm.</t>
  </si>
  <si>
    <t xml:space="preserve"> Cívka 800 závitů. Pro průřez jádra 20,5 x 20,5 mm.</t>
  </si>
  <si>
    <t xml:space="preserve"> Cívka  1600 závitů. Pro průřez jádra 20,5 x 20,5 mm.</t>
  </si>
  <si>
    <t>Odměrný válec</t>
  </si>
  <si>
    <t xml:space="preserve">Objem 1000 ml, přesn. +- 5ml. Odměrný válec vysoký s výlevkou a s vyznačenou stupnicí,  ze skla. </t>
  </si>
  <si>
    <t xml:space="preserve">Objem 500 ml, přesn. +- 2,5 ml. Odměrný válec vysoký s výlevkou a s vyznačenou stupnicí,  ze skla. </t>
  </si>
  <si>
    <t>3.</t>
  </si>
  <si>
    <t xml:space="preserve">Objem 250 ml, přesn. +- 1 ml. Odměrný válec vysoký s výlevkou a s vyznačenou stupnicí,  ze skla. </t>
  </si>
  <si>
    <t>4.</t>
  </si>
  <si>
    <t xml:space="preserve">Objem 100 ml, přesn. +- 0,5 ml. Odměrný válec vysoký s výlevkou a s vyznačenou stupnicí,  ze skla. </t>
  </si>
  <si>
    <t>5.</t>
  </si>
  <si>
    <t xml:space="preserve">Objem 50 ml, přesn. +- 0,5 ml. Odměrný válec vysoký s výlevkou a s vyznačenou stupnicí,  ze skla. </t>
  </si>
  <si>
    <t>6.</t>
  </si>
  <si>
    <t xml:space="preserve">Objem 5 ml, přesn. +- 0,05 ml. Odměrný válec s výlevkou,  ze skla. </t>
  </si>
  <si>
    <t>Skleněná miska</t>
  </si>
  <si>
    <t>Objem 300 ml, průměr/délka 9 - 10 cm, výška/hloubka min. 5 cm</t>
  </si>
  <si>
    <t>8.</t>
  </si>
  <si>
    <t>Objem 100 ml, průměr/délka 6 - 7cm, výška/hloubka min. 4 cm</t>
  </si>
  <si>
    <t>9.</t>
  </si>
  <si>
    <t>Kruhová miska</t>
  </si>
  <si>
    <t>Skleněná s průměrem cca 40 mm.</t>
  </si>
  <si>
    <t>Stopky mechanické</t>
  </si>
  <si>
    <t>Reostat</t>
  </si>
  <si>
    <t>S odporem 10 Ω, max. proudem (stálým) 5,7 A.</t>
  </si>
  <si>
    <t>S odporem 100 Ω, max. proudem (stálým) 1,8 A.</t>
  </si>
  <si>
    <t xml:space="preserve">Multimetr </t>
  </si>
  <si>
    <t>Externí mikrometr</t>
  </si>
  <si>
    <t>Pro přesné měření vnějších rozměrů v rozmezí 0 mm - 25 mm, dílek 0,01mm, v pouzdře.</t>
  </si>
  <si>
    <t>Váhy digitální</t>
  </si>
  <si>
    <t>Laser ukazovátko</t>
  </si>
  <si>
    <t>Se zeleným laserem/světlem.</t>
  </si>
  <si>
    <t>Spirálová pružina</t>
  </si>
  <si>
    <t>Spirálová válcová pružina s tuhostí 3 N / m.</t>
  </si>
  <si>
    <t>Spirálová válcová pružina s tuhostí 5 N / m.</t>
  </si>
  <si>
    <t>Spirálová válcová pružina s tuhostí 20 N / m.</t>
  </si>
  <si>
    <t>Siloměr</t>
  </si>
  <si>
    <t>Pružinový závěsný siloměr s možností nastavení nuly. Snadno čitelná stupnice. Délka siloměru minimálně 20 cm. Rozsah siloměru 1 N.</t>
  </si>
  <si>
    <t>Pružinový závěsný siloměr s možností nastavení nuly. Snadno čitelná stupnice. Délka siloměru minimálně 20 cm. Rozsah siloměru 2 N.</t>
  </si>
  <si>
    <t xml:space="preserve">Pružinový závěsný siloměr s možností nastavení nuly. Snadno čitelná stupnice. Délka siloměru minimálně 20 cm. Rozsah siloměru 5 N. </t>
  </si>
  <si>
    <t xml:space="preserve">Pružinový závěsný siloměr s možností nastavení nuly. Snadno čitelná stupnice. Délka siloměru minimálně 20 cm. Rozsah siloměru 10 N. </t>
  </si>
  <si>
    <t>Kalorimetr</t>
  </si>
  <si>
    <t>Nakloněná rovina</t>
  </si>
  <si>
    <r>
      <t xml:space="preserve">Vybavení ke zjištění sil působících na těleso na nakloněné rovině a k určení tření v závislosti na úhlu naklonění roviny. Úhel naklonění může být nastaven v rozmezí mezi 0 a 45°. </t>
    </r>
    <r>
      <rPr>
        <sz val="9"/>
        <color rgb="FF222222"/>
        <rFont val="Times"/>
        <family val="1"/>
      </rPr>
      <t xml:space="preserve">Součástí minimálně nastavitelná kladka, válec. Délka nakloněné roviny 600 mm. </t>
    </r>
    <r>
      <rPr>
        <sz val="9"/>
        <color rgb="FF000000"/>
        <rFont val="Times"/>
        <family val="1"/>
      </rPr>
      <t>Stupnice: dělení na cm nebo stupně.</t>
    </r>
  </si>
  <si>
    <t>Demonstrační váhy dvouramenné = rovnoramenná váha</t>
  </si>
  <si>
    <t>Posuvné měřidlo digitální</t>
  </si>
  <si>
    <t xml:space="preserve">Ocelové s LCD displayem a rozsahem měření 0 -150 mm. Rozlišení 0,01 mm. </t>
  </si>
  <si>
    <t>Kahan lihový</t>
  </si>
  <si>
    <t>Tellurium</t>
  </si>
  <si>
    <t xml:space="preserve">Kleště </t>
  </si>
  <si>
    <t xml:space="preserve">Se zaoblenými konci pro bezpečné uchopení tavicích kelímků. O délce min.  200 mm. </t>
  </si>
  <si>
    <t>Plazmová koule</t>
  </si>
  <si>
    <t>Kundtova trubice</t>
  </si>
  <si>
    <t>Skleněná trubice se stupnicí o délce mininálně 600 mm.</t>
  </si>
  <si>
    <t>Elektroskop</t>
  </si>
  <si>
    <t>Neodymový magnet</t>
  </si>
  <si>
    <t>Demonstrační měřící přístroj</t>
  </si>
  <si>
    <t>Analogový digitální měřící přístroj určený na předvádění měření elektrických veličin a na běžné měření při fyzikálních pokusech.</t>
  </si>
  <si>
    <t>8</t>
  </si>
  <si>
    <t>Laboratorní teploměr</t>
  </si>
  <si>
    <t>9</t>
  </si>
  <si>
    <t>Průhledné měřidlo = pravítko</t>
  </si>
  <si>
    <t>10</t>
  </si>
  <si>
    <t>Magnet tyčový</t>
  </si>
  <si>
    <t>Válcový tvar s póly označenými např. červeně a zeleně. Prům. minimálně 12 mm, délka minimálně 150 mm</t>
  </si>
  <si>
    <t xml:space="preserve">Archimedův válec </t>
  </si>
  <si>
    <t>Panel s odporovými dráty</t>
  </si>
  <si>
    <t>K demonstraci závislosti odporu na délce, průřezu a materiálu odporových vodičů. Plastová deska s 6 dráty/vodiči a se 4 mm připojovacími zdířkami. Provozní napětí 12 V AC/DC.</t>
  </si>
  <si>
    <t xml:space="preserve">Žákovský zdroj malého/nízkého napětí </t>
  </si>
  <si>
    <t xml:space="preserve">Stabilizovaný síťový zdroj </t>
  </si>
  <si>
    <t>Stabilizovaný. AC, DC 0 - 24 V.</t>
  </si>
  <si>
    <t>Diodový laser</t>
  </si>
  <si>
    <t>Díky magnetickému uchycení a stativové tyči je vhodný jak pro použití na optické lavici tak i na kovové tabuli. Laser třídy 2 - vlnová délka min. 532 nm (např. zelený)</t>
  </si>
  <si>
    <t xml:space="preserve">Cena celkem v Kč  </t>
  </si>
  <si>
    <t>Varná konvice</t>
  </si>
  <si>
    <t>Teplotní čidlo sloužící pro měření teploty. Typickými oblastmi použití je např. měření teplotních spádů, pokusy s vedením tepla či monitorování rozložení teploty v nádobě s horkou vodou, využití při frakční destilaci či studium 2. termodynamického zákona apod.  Rozsah měření minimálně  -20°C až 125°C.</t>
  </si>
  <si>
    <t>Magnetická tabule</t>
  </si>
  <si>
    <t>Třídílná magnetická tabule na zvedacím stojanu se zeleným keramickým povrchem o rozměrech (při zavřených křídlech) 200 x 120 cm. Popisovatelná křídou.</t>
  </si>
  <si>
    <t>Cena celkem v Kč včetně DPH</t>
  </si>
  <si>
    <t>Tabule jednodílná</t>
  </si>
  <si>
    <t>Jednodílná magnetická tabule s bílým povrchem o rozměrech 180 x 120 cm. Popisovatelná fixem. Tabule s hliníkovým rámem a poličkou pro odkládání popisovačů.</t>
  </si>
  <si>
    <t xml:space="preserve">STATIVOVÝ MATERIÁL </t>
  </si>
  <si>
    <t>MECHANIKA 1</t>
  </si>
  <si>
    <t>DYNAMIKA</t>
  </si>
  <si>
    <t xml:space="preserve">ODSTŘEDIVÁ SÍLA </t>
  </si>
  <si>
    <t xml:space="preserve">KMITY A VLNĚNÍ </t>
  </si>
  <si>
    <t xml:space="preserve">NAUKA O TEPLE 1 </t>
  </si>
  <si>
    <t>NAUKA O TEPLE 2</t>
  </si>
  <si>
    <t>ALTERNATIVNÍ ENERGIE PŘEMĚNY</t>
  </si>
  <si>
    <t xml:space="preserve">ELEKTŘINA 1 </t>
  </si>
  <si>
    <t>MAGNETISMUS</t>
  </si>
  <si>
    <t>ELEKTROMAGNETISMUS</t>
  </si>
  <si>
    <t xml:space="preserve">ELEKTRODYNAMIKA </t>
  </si>
  <si>
    <t xml:space="preserve">ELEKTRONIKA KOMPLET </t>
  </si>
  <si>
    <t xml:space="preserve">ELEKTROSTATIKA </t>
  </si>
  <si>
    <t xml:space="preserve">OPTIKA 1 </t>
  </si>
  <si>
    <t xml:space="preserve">OPTIKA 2 </t>
  </si>
  <si>
    <t>OPTIKA 3</t>
  </si>
  <si>
    <t xml:space="preserve">ROTAČNÍ POHYB </t>
  </si>
  <si>
    <t>Celková cena</t>
  </si>
  <si>
    <t>Konvice s průhledným panoramatickým skleněným válcem pro dobrou viditelnost procesu zahřívání  a následného stavu kapaliny při dosažení bodu varu. Objemem  1,7 l.</t>
  </si>
  <si>
    <t>Kvalitní korková nástěnka v hliníkovém rámu s plastovými rohy. Možnost vodorovného i svislého zavěšení. Rozměry nástěnky 200 x 100 cm.</t>
  </si>
  <si>
    <t xml:space="preserve">Průřez jádra 20 x 20 mm. Kompatibilní s I-jádrem, které je součástí dodávky U-jádra, pro vytvoření uzavřeného jádra a s níže specifikovanými cívkami.
</t>
  </si>
  <si>
    <t xml:space="preserve">Skleněný lihový kahan s knotem. S těsností spoje proti unikání lihu. Maximální množství náplně 100 ml.  </t>
  </si>
  <si>
    <t>Ruční stopky s funkcí měření start / stop. Materiál: kov, ruční natahování. Rozsah měření  min.15 minut.</t>
  </si>
  <si>
    <t xml:space="preserve">Digitální multimetr, AC, DC, s rozsahem napětí 200mV - 600V, proudu 200 µA - 10 A. </t>
  </si>
  <si>
    <t>Digitální váha, LCD display, rozsah vážení min. do 500 g / minimální přesnost vážení 0,1 g. Jednotky: gramy (g). Napájení baterie nebo síťovým napáječem (síťový napáječ součástí dodávky).</t>
  </si>
  <si>
    <t>Kapacita min.200 ml. Maximální napětí 6V. Dodávka včetně teploměru a míchadla.</t>
  </si>
  <si>
    <t xml:space="preserve">Váživost váhy dvouramenné je 500 g. Průměr misek 110 - 125 mm. </t>
  </si>
  <si>
    <t>Model znázorňující Slunce, Zemi a Měsíc. Pro vysvětlení jevů, např. den a noc, pohyb Slunce na obloze, roční období aj. Rozměry: min. délka 655 x min. výška 265 mm.</t>
  </si>
  <si>
    <t>Přístroj k určování elektrických nábojů a napětí. Ochranný kruh s 4 mm uzemňovací zdířkou. Vhodný pro stínovou projekci. Včetně koule, kondenzátorové desky na 4 mm kolíku/násadě nebo kondenzátorová deska na izolované tyči/násadě. Průměr: min.130 mm.</t>
  </si>
  <si>
    <t>Skleněná koule o průměru min.20cm.</t>
  </si>
  <si>
    <t>Koule o průměru min. 13 mm.</t>
  </si>
  <si>
    <t>Teploměr plněný organickou látkou s rozsahem měřených teplot od -10°C do +110°C, dělení po min. 0,5°C.</t>
  </si>
  <si>
    <t>Z plastu o délce min.30 cm.</t>
  </si>
  <si>
    <t>Kovový dutý válec se závěsem a háčkem, s ním přesně slícovaný plastový válec s háčkem. Válec se závěsem a háčkem,  min. 80 mm × min.21 mm.</t>
  </si>
  <si>
    <t>Nestabilizovaný zdroj nízkého napětí, který je vhodný speciálně pro žákovské pokusy. Přístroj splňuje všechna bezpečnostní ustanovení. Výstupní napětí: 0 až 20 V AC a DC, plynule regulovatelné. Elektrický proud: max. 1 A. Výstupy: min. dvě dvojice zdířek min. 4 mm (AC a DC).</t>
  </si>
  <si>
    <t>Jednotková cena v Kč s DPH</t>
  </si>
  <si>
    <t>DPH</t>
  </si>
  <si>
    <t>Typové (modelové) označení položky</t>
  </si>
  <si>
    <t>Položky</t>
  </si>
  <si>
    <t>Cena bez DPH</t>
  </si>
  <si>
    <t>Cena s DPH</t>
  </si>
  <si>
    <t>Pomůcky biologie 1</t>
  </si>
  <si>
    <t>Pomůcky biologie 2</t>
  </si>
  <si>
    <t>Fyzika 1</t>
  </si>
  <si>
    <t>Laboratorní potřeby</t>
  </si>
  <si>
    <t>Fyzika 2</t>
  </si>
  <si>
    <t>Fyzika 3</t>
  </si>
  <si>
    <t>Fyzika 4</t>
  </si>
  <si>
    <t>Senzory, databloger</t>
  </si>
  <si>
    <t>Tabule</t>
  </si>
  <si>
    <t>Tabule_Fyzika</t>
  </si>
  <si>
    <t>Žákovské sady 2</t>
  </si>
  <si>
    <t>Žákovské sady 1</t>
  </si>
  <si>
    <t>Součástí dodávky je doprava na místo a zprovoznění</t>
  </si>
  <si>
    <t xml:space="preserve">Minimální obsah sady:       
2 ks - Ložiskový čep, 1 ks - Držák pro siloměry a zkumavky, 1 ks -  stolová úpinka, upínací rozsah 50 mm, 2 ks - Kolejnice, vysoká, 300 mm, hliníkový profil, 1 ks - Spojka kolejnic, univerzální, hliníkový profil , 3 ks - mnohonásobná spojka, hliníkový čtverhranný profil určený na montáž tyčí, čepů (a)nebo listových pružin, 1 ks - Válcová spojka, 80 mm, 1 ks - Běžec se šroubem, 1 ks - Běžec s drážkou pro stupnice, stínidla a ukazatele, 2 ks - Tyč válcová, L=250mm, D=10 mm, 2 ks - Plastový návlek pro stativové tyče, 1 ks - Tyč válcová, L=100mm, D=10 mm, 1 ks – Nůžky, 1 ks - Pevná niť, cívka 30 m
Uloženo v boxu
</t>
  </si>
  <si>
    <t xml:space="preserve">Minimální obsah sady:
2 ks - Experimentální vozík, s nízkým třením, s tyčkou pro upevnění závaží se zářezem 10 g anebo 50 g, 4 ks - Závaží s výřezem 50 g, 3 ks - Závaží s výřezem 10 g, 1 ks - Držák závaží 10 g, 2 ks - Pružný nárazník, ocelová pružina, nasouvatelný na experimentální vozík, 1 ks - Vodící kladka, plastická hmota, s nízkým součinitelem tření, se svorníkem s upínacím šroubem na uchycení na stůl anebo kolejnici, 2 ks - Karoserie experimentálního vozíku, 1 ks - Pružina pro vozík pro rázové pokusy s dvěma experimentálními vozíky, 1 ks - Tyč, válcová L=60 mm, D=10 mm, 1 ks - Svinovací metr, L=300 cm, 1 ks - Vozík s pohonem s volitelnou rychlostí, pro experimenty s rovnoměrným pohybem, potenciometr pro nastaveni rychlostí. Přepínač na volby pohybu vpřed/stop/vzad, zdířky pro externí napájení (nerovnoměrný pohyb), baterie 9V - výměna bez otevření krytu, 1 ks - Dráha a optická lavice, 2x50 cm, hliníkový profil, s natištěnou mm stupnicí, sestavitelná do 1 m kolejnice, na čelní straně otvor pro upevnění kladky případně stativové tyče, 1 ks - Univerzální spojka kolejnic
Uloženo v boxu
</t>
  </si>
  <si>
    <t xml:space="preserve">Minimální obsah sady:
1 ks - Gumová šňůra, 3 m, 1 ks - Listová pružina ocelová, 0, 6 mm, L = 300 mm, 1 ks - Držák zapisovače
1 ks - Závitová tyč s křídlovými maticemi, 2 ks - Kyvadlová koule s háčkem - dřevo, D = 60 mm, 1 ks - Kyvadlová koule s háčkem - plast, D = 60 mm, 1 ks - Experimentální motor                                                                                                                                                Uloženo v boxu
</t>
  </si>
  <si>
    <t xml:space="preserve">Minimální obsah sady:
1 ks - Odměrný válec min 100 – max 110ml, plast, 1 ks - Těleso pro tepelné záření, pár, bílé a černé, 1 ks - Bimetalový pás, 150 – 160 x 18 – 22 mm, 1 ks - Vosková tužka, 2 ks - Hadice, 90 – 110 cm, ohybná, 2 ks - Trubička, D=8 mm, L=200 mm, akryl pro manometr, 1 ks - Zahnutá jehla, 1 ks - Průtokové spirály, sada 5 ks, 1 ks - Držák pro siloměr a zkumavky, 1 ks - Voskové pásky, 1 ks - Trubička, D=8/5 mm, L= 80, sklo, 1 ks - Stativové kruhy, sada 3 kusů, D = 102 mm : položení rozptylové síťky D= 62 mm : uchyceni kádinky D= 35 mm : uchyceni Erlenmeyerovy baňky , 1 ks - Rozptylová síťka s keramickým středem 135 – 150 x 45 – 50 mm, 1 ks - Kádinka vysoká, 250 ml, borokřemičitanové sklo, 1 ks - Erlenmeyerova baňka, 100 ml, 1 ks - Trubička, hliník, 450 – 500 x 6/8 mm, 1 ks - Trubička, ocel, 450 –  500 x 6/8 mm, 2 ks - Ukazatel s kolíkem, 1 ks - Běžec s aretací, 1 ks - Běžec pro ukazatele, 2 ks - Zkumavka. 14 – 16 x 160 mm, borokřemičitanové sklo, 1 ks - Lampový olej, 50 ml, v láhvi s kapátkem, 1 ks - Thiosíran sodný 200 g, v láhvi s uzávěrem, 1 ks - Prášková barva červená, v dóze (potravinové barvivo), 2 ks - Zátka, 10 – 12/18 – 20/25 – 27 mm, silikon, 1 otvor 5 – 7 mm, 1 ks - Zátka, 15 – 17/20 – 22/25 – 27 mm, silikon, 1 otvor 5 – 7 mm, 1 ks - Zátka, 15 – 17/20 – 22/25 – 27 mm, silikon, 2 otvory 5 – 7 mm, 1 ks - Hliníkový kvádr 48 – 50 x 18 – 20 x 18 – 20 mm, s háčkem, 1 ks - Malý ocelový kvádr 18 – 20 x 18 – 20 x 18 – 20 mm, s háčkem, 1 ks - Izolační nádoba s uzávěrem složená ze 2 hliníkových nádob, o objemu 150 a 700 ml vzájemně odizolovaných, průsvitný uzávěr, zátka pro teploměr a míchač, 1 ks - Tyč, válcová, L = 500 mm, D = 10 mm, poniklovaná ocel, 2 ks - Laboratorní teploměr, min -10 .. max +120 °C, dělení max 1°C, plněný alkoholem, 1 ks - Teploměr bez stupnice, min -10 ...max +120 °C, plněný alkoholem
Uloženo v boxu
</t>
  </si>
  <si>
    <t xml:space="preserve">Minimální obsah sady:                                                                                                                                                               1 ks - Joulův kalorimetr univerzální 2 hliníkové nádoby o objemu 150 a 700 ml, oddělené izolací, průsvitný uzávěr se zabudovaným odstupňovaným ponorným vařičem: 2/4/6 Ohm, napájecí napětí: 6V/2A, zátka pro teploměr, 1 ks - Přídavný uzávěr pro kalorimetr akrylové sklo se 4 silikonovými zátkami, D=100 – 110 mm, 1 ks - Tyče pro vedení tepla, sada 4 ks tyče s axiálním otvorem pro vložení teploměru, se silikonovou zátkou, pro vložení do otvoru v uzávěru, materiál Al, Fe, Cu, sklo, rozměry: každý 145 – 150 x 8 – 10 mm, 1 ks - Koule pro Gay - Lussacův zákon ocelová dutá koule D=60 mm, se závitem, 1 ks - Manometr pro Gay - Lussacův zákon, k našroubování do ocelové koule, barometr s rozsahem 800 ... 1300 hPa, D= 60 – 65 mm, 1 ks - Oktagon pro tepelné vyzařování, pro vyzařování tepla jsou barevné plochy obrácené směrem ven, pro pohlcování dovnitř, duté těleso s osmi různobarevnými stěnami, druhá strana stěny je bez úpravy, navrchu uvnitř tepelný zdroj: halogenová žárovka 12V/20W, G4, rozměry: 145 – 150 x 145 – 150 x 100 – 105 mm, 1 ks - Tepelný přijímač, tepelná sonda se zesilovačem, na přeměnu optického výkonu na napětí tvoří s měřícím přístrojem o rozsahu 0 ... 10 V radiační pyrometr, vypínač ON / OFF, nastavení nuly, výstup chráněný proti zkratu, LED- indikátor pro stav přístroje, napájecí napětí : max. +/- 14 V na baterii (je v přístroji), rozměry : 80 – 85 x 80 – 85 x 35 – 40 mm, 1 ks - Termogenerátor s úpinkou k přeměně tepla na elektrickou energii a naopak, kryt z akrylového skla, v středě stojícím Peltierovým článkem mezi dvěma kostkovými hliníkovými kádinkami, připojení pomocí dvou bezpečnostních zdířek a dvě zátky pro upevnění teploměrů, úpinka k přitlačení hliníkových kádinek na Peltierův článek Peltierův článek: max. 15 V/3, 5 A, hliníkové kádinky: každá 45 – 55 ml rozměry : 80 – 85 x 50 – 55 x 80 – 85 mm, 2 ks - Laboratorní teploměr,  min -10 ...max +120 °C dělení max 1 °C, plněný alkoholem
Uloženo v boxu
</t>
  </si>
  <si>
    <t xml:space="preserve">Minimální obsah sady:                                                                                                                                                                1 ks - Zapalovač stlačeného vzduchu, (Dieselův motor). Plexisklový válec, pístní tyč s rukojetí, vata a těsnění. Výška spalovacího prostoru 85 – 95 mm., 1 ks - Spalovací válec (benzínový motor), akrylový válec s piezoelektrickým zapalovačem, měkká zátka Válec :  výška 260 – 290 mm, průměr 35 – 45 mm., 1 ks - zdvojený solární článek, 2 solární články v krabičce s magnetickým přichycením se čtyřmi bezpečnostními zdířkami., 1 ks - Úhloměr pro zdvojený solární článek, akrylový rám s oboustrannou úhloměrnou stupnicí, otočná deska na položení solárního článku, 1 ks - Model elektromobilu, vozidlo s motorem, přepínačem, baterie anebo externí zdroj, 1 ks - Peltonova turbína v průhledném obalu násuvně připojitelná na motor/generátor, 1 ks - motor/generátor, určený na připojení k Peltonově turbíně anebo vrtuli, 1 ks - Vrtule, plastová vrtule, D = 45 – 50 mm, násuvně připojitelná na motor/generátor, 1 ks - Ruční generátor, DC motor s převodovkou v průhledném plášti, s pevnou hnací klikou, kontakty pro odběr napětí, 1 ks - ukladač energie, 10 F kondenzátor s ukazatelem stavu nabití, 1 ks - objímka E10, 5 ks - Žárovka 1, 5V / 50mA, E10, 1 ks - Propojovací vodiče, sada 6 ks, 1x75 cm červený, 1x75 cm modrý, 1x50 cm červený, 1x50 cm modrý, 2x25 cm černý
Uloženo v boxu
</t>
  </si>
  <si>
    <t xml:space="preserve">Minimální obsah sady:                                                                                                                                                               1 ks - Propojovací deska, Min. 1ks - Spojovací vodič 25 cm černý, Min. 1 ks - Spojovací vodič 50 cm červený, 1 ks - Spojovací vodič 50 cm modrý, 1 ks - Spojovací vodič 75 cm červený, 1 ks - Spojovací vodič 75 cm modrý, 4 ks - Modul připojení, 5 ks - Modul přímé vedení, 2 ks - Modul přímé vedení se zdířkou, 1 ks - Modul vedení T se zdířkou, 4 ks - Modul vedení T, Min. 4 ks - Modul vedení L se zdířkou, 2 ks - Modul vedení L, 1 ks - Modul přerušené vedení, 2 zdířky, 1 ks - Modul vypínač ON/OFF, 2 ks - Modul přepínač, 1 ks - Modul odpor 100 Ohm, 1 ks - Modul odpor 500 Ohm, 1 ks - Modul odpor 1 kOhm, 2 ks - Modul baterie 1.2V, 2 ks - Modul pro krokosvorku, 2 ks - Modul s objímkou E 10, 1 ks - Nádoba pro elektrolýzu, 1 ks - Sada vodičů a nevodičů, 1 ks - Sada elektrod, 2 ks - Žárovka E 10, 2.5 V/0.2 A, 2 ks - Žárovka E 10, 10 V/0.05 A, 1 ks - Pojistkový drát 0.1 mm, 1 ks - Odporový drát 0.2 mm, 1 ks - Měděný drát 0.2 mm, 4 ks - Krokosvorka s kontaktním kolíkem, 2 ks - Držák se zářezem a otvorem
Uloženo v boxu
</t>
  </si>
  <si>
    <t xml:space="preserve">Minimální obsah sady:                                                                                                                                                                        2 ks - Tyčový magnet, D = 10 mm, L = 50 mm, AlNiCo, červeně/zeleně lakovaný, 1 ks - Železné piliny v dóze, 1 ks -Kapesní kompas, 1 ks -Koule pro zemský magnetizmus, glóbus, D = 56 mm, s potiskem na stopce, 1 ks -Velká sonda magnetického pole, 1 ks -Banánek (4 mm) s jehlou, jako hrotové ložisko pro třecí tyče a magnety, 2 ks - Podložka pro tyčové válcové magnety, 4 ks - Tyč se závitem pro vzájemné sešroubování, 1 ks -Modul zdířka (izolovaná podstava)
1 ks -Pouzdro pro magnet, pro spojení 2 tyčových magnetů 45 – 55 x 10 –15 mm, 1 ks -Deska pro magnetické pole, pro zobrazeni siločar okolo permanentních magnetů, rozměry :  150 – 155 x 85 – 90 x 10 – 15mm, 2 ks - Pólový plech,  55 – 60 x 25 – 30 mm, 1 ks -Kancelářské sponky, sada 10 kusů, v dóze, 1 ks -Kancelářská sponka s nití, 1 ks -Zkumavka 15 – 20 x 150 – 180 mm, plast, 1 ks -Magnetické pole - rozměry:  100 – 110 x 70 – 100 mm, 1 ks -Magnetická guma, rozměry: 90 – 100 x 25 – 30 mm, 1 ks -Kroužek z měkkého železa, 1 ks -Železné hřebíčky v dóze
Uloženo v boxu
</t>
  </si>
  <si>
    <t xml:space="preserve">Minimální obsah sady:                                                                                                                                                                1 ks - Modul ohřívací spirála, 1 ks - Modul doutnavka, 1 ks - Modul vypínač, 1 ks - Železné jádro, L=50 mm, 1 ks - Kontaktní jehla, 2 ks - Pólový nástavec, 50 – 60 x 25 – 30 mm, 2 ks - Kartáček, 1 ks - Držák magnetu na čepu, 1 ks - Komutátor, 1 ks - Stírací kroužky, 1 ks - Bimetalový pás, 1 ks - Plochá ocelová pružina, 1 ks - Plochá mosazná pružina, 1 ks - Modul motor, 0.5 … 4 V DC, 1 ks - Modul pro cívku 800 závitů, 1 ks - Modul pro cívku 2x800 závitů, 1 ks - Cívka 800 závitů, modrá, 1 ks - Cívka 2x800 závitů, červená, 1 ks - U-jádro a I-jádro, 2 ks - Ložisková tyč
Uloženo v boxu
</t>
  </si>
  <si>
    <t xml:space="preserve">Minimální obsah sady:                                                                                                                                                                                         1 ks - Osa pro cívku, 1 ks - Ukazatel pro cívku, 1 ks - Pólový nástavec, 50 – 60 x 25 – 30 mm, 1 ks - Motor / generátor model, 2 ks - Tyčový magnet, D = 10 mm, L = 50 mm, 5 ks - Žárovka 4 V/40 mA, E 10, 1 ks - Cívka 400 závitů, modrá,   1 ks - Železné jádro, L=50 mm, 1 ks - Vodič kolébka, 2 ks - Pravoúhlá elektroda, 1 ks - Stolík pro kapesní kompas, 1 ks - Indukční cívka, 1 ks - Kapesní kompas, 1 ks - Stupnice pro otočnou cívku
Uloženo v boxu
</t>
  </si>
  <si>
    <t xml:space="preserve">Minimální obsah sady:                                                                                                                                                                  1 ks - Spojovací deska, 2 ks - Spojovací vodič 25 cm černý, 1 ks - Spojovací vodič 50 cm červený, 1 ks - Spojovací vodič 50 cm modrý, 1 ks - Spojovací vodič 75 cm červený, 1 ks - Spojovací vodič 75 cm modrý, 1 ks - Modul solární článek, 1 ks - Modul mikrofon, 4 ks - Modul připojení, 5 ks - Modul přímé vedení, 3 ks - Modul přímé vedení se zdířkou, 4 ks - Modul vedení T, 1 ks - Modul vedení T se zdířkou, 2 ks - Modul vedení L, 4 ks - Modul vedení L se zdířkou, 1 ks -Modul vedení přerušené, 2 zdířky, 2 ks - Modul objímka E 10, 2 ks - Modul vypínač ON / OFF, 1 ks - Modul baterie (akumulátor) 1.2 V, 1 ks - Modul sluchátko, 1 ks - Modul odpor 100 Ω, 1 ks - Modul odpor 500 Ω, 1 ks - Modul odpor 1 k Ω, 1 ks - Modul odpor 10 k Ω, 1 ks - Modul odpor 47 k Ω, 1 ks - Modul nastavitelný odpor 10 k Ω, 1 ks - Modul potenciometr 470 Ω, 1 ks - Modul odpor NTC, 1 ks - Modul odpor PTC, 1 ks - Modul odpor LDR, 1 ks - Modul odpor VDR, 1 ks - Modul kondenzárot 0,1 µF, 1 ks - Modul kondenzátor 1 µF, 1 ks - Modul kondenzátor 2 µF, 1 ks - Modul kondenzátor 10 µF, 1 ks - Modul kondenzátor 100 µF, 1 ks - Modul kondenzátor 1000 µF, 2 ks - Modul dioda Si, 1 ks - Modul germaniová dioda, 1 ks - Modul Zenerova dioda, 2 ks - Modul dioda LED, 1 ks - Modul můstek, 4 LED diody, 1 ks - Modul tranzistor NPN, báze vlevo, 1 ks - Modul tranzistor NPN, báze vpravo, 1 ks -Modul tranzistor PNP, báze vlevo, 1 ks - Modul pro cívku s 800 závity, 1 ks - Modul pro cívku s 2x800 závity, 1 ks - Modul bzučák, 1 ks - Sluchátka, 1 ks - Modrá cívka s 800 závity, 1 ks - Červená cívka s 2x800 závity, 1 ks - Železné U a I jádro, 2 ks - Žárovka E10/10V/0, 05 A, 1 ks -  Nábojnice pro magnet, 2 ks - Válcový magnet AlNiCo D = 10 mm, L = 50 mm, 1 ks - Železné jádro L = 50 mm, 1 ks - Kolík s jehlou, 2 ks - Krokosvorka, 2 ks - krokosvorka s kolíkem
Uloženo v boxu
</t>
  </si>
  <si>
    <t xml:space="preserve">Minimální obsah sady:                                                                                                                                                               2 ks – Elektroskop, hliníkový profil s 4 mm kolíkem pro upevnění v izolované podstavě modulu se zdířkou, hliníkový ukazatel, L = 140 mm, na jehle, 1 ks - Tyč z akrylu 150 x 10 mm s otvorem pro hliníkovou tyč D = 4mm, 1 ks - Plastová tyč, 150 x 10 mm, 1 ks - Plastová tyč 150 x 10 mm s ložiskovým otvorem, 1 ks - Polyetylénová hadřička (třecí tkanina),   1 ks - Hliníková tyč 150 x 4 mm, 1 ks - Akrylová tyč s otvorem, 70 x 10 mm, 1 ks - Válcová doutnavka, 2 ks - Modul zdířka (izolant), 1 ks - Banánek (4 mm) s jehlou, 2 ks - Hliníkové pásky (jednoduchý elektroskop), 1 ks - Faradayův pohár, 1 ks - Kádinka 150 ml, nízká
Uloženo v boxu
</t>
  </si>
  <si>
    <t xml:space="preserve">Minimální obsah sady:                                                                                                                                                                1 ks - Kombinovaná halogenová lampa12V/20W, hliníkový kryt s plastovými lištami pro uchycení clon, 1 ks - Lichoběžníkový hranol, 1 ks - Polokruhová čočka,   1 ks - Pravoúhlý hranol, 2 ks - Plankonvexní čočka, 1 ks - Plankonkávní čočka, 1 ks - Optický disk (úhloměr), 1 ks - Matnice, 1 ks - Ploché zrcadlo, 1 ks - Flexibilní zrcadlo, 1 ks - Clona (1 a 2 štěrbiny), 1 ks - Clona (3 a 5 štěrbin), 1 ks - Transparentní vanička, 65 x 47 mm, bílé pozadí s krytem
Uloženo v boxu
</t>
  </si>
  <si>
    <t xml:space="preserve">Minimální obsah sady:                                                                                                                                                                                                                  1 ks - Držák s čočkou f=+50 mm, 1 ks - Držák s čočkou f=-100 mm, 1 ks - Objímka s čočkou f=+300 mm, 1 ks - Objímka s čočkou f=+100 mm, 1 ks - Duté zrcadlo v objímce, D = 50 mm, 1 ks - Vypuklé zrcadlo v objímce, D = 50 mm, 3 ks - Držák čočky a clony, 2 ks - Držák diapozitivu, 1 ks - Sada otvorových clon, D=1, 3 a 8 mm (3 ks), 1 ks - Clona “L”, 1 ks - Obrazový diapozitiv se čtyřmi  motivy, 1 ks - Štěrbinová clona, 1 ks - Model Země a Měsíce (Měsíc), D = 56 mm, pohyblivý Měsíc pro zobrazení fází Měsíce, 1 ks - Držák s matnicí (matnice 70 x 60 mm), 1 ks - Diodové světla pro aditivní míchání barev, souprava, napájecí blok (4, 5 … 15 V DC) a připojovací vodiče, 1 ks - Sada barevných filtrů subtraktivních, 3 ks, 3 ks - Běžec pro optickou lavici, 1 ks - Běžec stativový se šroubem, 1 ks - Rovnostranný hranol, sklo, s=25 mm, 1 ks - Stolek k hranolu
Uloženo v boxu
</t>
  </si>
  <si>
    <t xml:space="preserve">Minimální obsah sady:                                                                                                                                                                 1 ks - Dráha a optická lavice, 2x50 cm, profil, s natištěnou mm stupnicí, sestavitelný do 1 m kolejnice, na čelní straně otvor pro upevnění kladky případně stativové tyče, 1 ks - Spojka kolejnic, 1 ks - Stativová tyč 100 x 10 mm, 1 ks - Kruh v objímce, D=34 mm, 1 ks - Objímka s clonou, d=20 mm, 1 ks - Držák čočky a clony, 97 x 90 mm, 1 ks - Čárová mřížka, 300 čar / mm, 1 ks - sklo, pravotočivý krystal křemene, D= 10 mm, pro otáčení polarizační roviny, 1 ks - Kyveta, 85 x 45 x 43 mm, 2 ks - Polarizační filtr, D = 50 mm, 2 ks - Držák polarizačního filtru se stupnicí, 1 ks - Běžec pro optickou lavici, 1 ks - Běžec stativový se šroubem, 1 ks - Běžec pro stupnici, matnici a ukazatel, 1 ks - Těleso pro fotoelasticimetrii, 75 x 30 mm
Uloženo v boxu
</t>
  </si>
  <si>
    <r>
      <t xml:space="preserve">Minimální obsah sady:                                                                                                                                                                  1 ks - Kruhy zploštění Země, 1 ks - Wattův odstředivý regulátor, 1 ks - Foucaultovo kyvadlo, 1 ks - Kruhový kotouč, 1 ks - Upínací šroub M3, 1 ks - Ocelové kuličky ½” (12.7 mm) 2 ks, 1 ks - Kulové vznášedlo, kyveta , odstředivá kyveta a kulové vznášedlo v jednom 
</t>
    </r>
    <r>
      <rPr>
        <b/>
        <sz val="11"/>
        <color theme="1"/>
        <rFont val="Times New Roman"/>
        <family val="1"/>
        <charset val="238"/>
      </rPr>
      <t>Hnací zařízení , jednoduchý a pevný ruční pohon, skládající se z :</t>
    </r>
    <r>
      <rPr>
        <sz val="11"/>
        <color theme="1"/>
        <rFont val="Times New Roman"/>
        <family val="1"/>
        <charset val="238"/>
      </rPr>
      <t xml:space="preserve">
• 1 ks - ložisko s řemenicí 
• 1 ks - Osa pro řemenici, na magnetu 
• 1 ks - Řemenice, D= 100 mm
• 1 ks - Hnací řemen 
• 1 ks - Sestavná deska 
• Uloženo v boxu
</t>
    </r>
  </si>
  <si>
    <t>Minimální obsah sady:       
2 ks - Ložiskový čep, 1 ks - Držák pro siloměry a zkumavky, 1 ks -  stolová úpinka, upínací rozsah 50 mm, 2 ks - Kolejnice, vysoká, 300 mm, hliníkový profil, 1 ks - Spojka kolejnic, univerzální, hliníkový profil , 3 ks - mnohonásobná spojka, hliníkový čtverhranný profil určený na montáž tyčí, čepů (a)nebo listových pružin, 1 ks - Válcová spojka, 80 mm, 1 ks - Běžec se šroubem, 1 ks - Běžec s drážkou pro stupnice, stínidla a ukazatele, 2 ks - Tyč válcová, L=250mm, D=10 mm, 2 ks - Plastový návlek pro stativové tyče, 1 ks - Tyč válcová, L=100mm, D=10 mm, 1 ks – Nůžky, 1 ks - Pevná niť, cívka 30 m
Uloženo v boxu</t>
  </si>
  <si>
    <t xml:space="preserve">Minimální obsah sady:                                                                                                                                                           1ks - Experimentální vozík, 1 ks - Svinovací metr, 2 ks - Misky pro závaží se závěsem, 1 ks - Ukazatel pro páku, 1 ks - Stupnice s dílky, 1 ks - Vyvažovací jezdec pro páku, 1 ks - Vyvažovací tělíska 50 g, 1 ks - Posuvné měřítko, plast, dělení 0, 1 mm, 1 ks - Kádinka 100 ml, plast, s výlevkou, 1 ks - Odměrný válec 100 ml, plast, s výlevkou, 1 ks - Ponorné sondy, sada 2ks, 2 ks - Trubička, D= 8 mm, L = 200 mm, akryl, 1 ks - Trubička, D= 20 mm, L = 200 mm, akryl, 1 ks - Zátka, silikon, 12/18/27 mm, 1 otvor, 1 ks - Zkumavka 12x100 mm, skleněná, rovný okraj, 4 ks - Závaží s výřezem 50 g, 4 ks - Závaží s výřezem 10 g, 2 ks - Držák závaží 10 g, 1 ks - Sada závaží 1- 50 g, 2 ks - Tyč válcová, 500 x 10 mm, 1 ks - Trubička, D = 8 mm, L = 80 mm, akryl, 1 ks - Archimédův dutý kvádr 50 x 20 x 20 mm, 1 ks - Hliníkový kvádr, 50 x 20 x 20 mm, 1 ks - Ocelový kvádr, 50 x 20 x 20 mm, 1 ks - Ocelový kvádr, (stejné hmotnosti jako hliníkový), 1 ks - Válcová pružina 3N/m, 1 ks - Válcová pružina 20N/m, 1 ks - Páka pro váhu, L = 420 mm pozůstávající z hliníkové ploché tyče s nasunutými prvky z plastické hmoty, s čepy z plastické hmoty pro držení závaží anebo misek, 2 otvory pro stabilní a labilní rovnováhu, závit pro ukazatel, 1 ks - Listová pružina, ocelová, 0, 4 mm, L=165 mm, 1 ks - Kapilární trubička, sada, 120 x 0, 5/1/1, 5 mm,1 ks - Kladky, sada 4 ks s hlubokou drážkou, 1 ks - Hadice 100 cm, průhledná, plastická hmota
1 ks - Hadice 16 cm, průhledná, plastická hmota
2 ks - Siloměr 2 N, průhledný, dělení po 0, 02 N, nastavení nuly, koncový doraz pro zabránění přetažení pružiny
Uloženo v boxu
</t>
  </si>
  <si>
    <t>Minimální obsah sady:                                                                                                                                                           1ks - Experimentální vozík, 1 ks - Svinovací metr, 2 ks - Misky pro závaží se závěsem, 1 ks - Ukazatel pro páku, 1 ks - Stupnice s dílky, 1 ks - Vyvažovací jezdec pro páku, 1 ks - Vyvažovací tělíska 50 g, 1 ks - Posuvné měřítko, plast, dělení 0, 1 mm, 1 ks - Kádinka 100 ml, plast, s výlevkou, 1 ks - Odměrný válec 100 ml, plast, s výlevkou, 1 ks - Ponorné sondy, sada 2ks, 2 ks - Trubička, D= 8 mm, L = 200 mm, akryl, 1 ks - Trubička, D= 20 mm, L = 200 mm, akryl, 1 ks - Zátka, silikon, 12/18/27 mm, 1 otvor, 1 ks - Zkumavka 12x100 mm, skleněná, rovný okraj, 4 ks - Závaží s výřezem 50 g, 4 ks - Závaží s výřezem 10 g, 2 ks - Držák závaží 10 g, 1 ks - Sada závaží 1- 50 g, 2 ks - Tyč válcová, 500 x 10 mm, 1 ks - Trubička, D = 8 mm, L = 80 mm, akryl, 1 ks - Archimédův dutý kvádr 50 x 20 x 20 mm, 1 ks - Hliníkový kvádr, 50 x 20 x 20 mm, 1 ks - Ocelový kvádr, 50 x 20 x 20 mm, 1 ks - Ocelový kvádr, (stejné hmotnosti jako hliníkový), 1 ks - Válcová pružina 3N/m, 1 ks - Válcová pružina 20N/m, 1 ks - Páka pro váhu, L = 420 mm pozůstávající z hliníkové ploché tyče s nasunutými prvky z plastické hmoty, s čepy z plastické hmoty pro držení závaží anebo misek, 2 otvory pro stabilní a labilní rovnováhu, závit pro ukazatel, 1 ks - Listová pružina, ocelová, 0, 4 mm, L=165 mm, 1 ks - Kapilární trubička, sada, 120 x 0, 5/1/1, 5 mm,1 ks - Kladky, sada 4 ks s hlubokou drážkou, 1 ks - Hadice 100 cm, průhledná, plastická hmota
1 ks - Hadice 16 cm, průhledná, plastická hmota
2 ks - Siloměr 2 N, průhledný, dělení po 0, 02 N, nastavení nuly, koncový doraz pro zabránění přetažení pružiny
Uloženo v boxu</t>
  </si>
  <si>
    <t xml:space="preserve">Minimální obsah sady:                                                                                                                                                                1 ks - Odstředivé rameno s motorem, 1 ks - Základna, L=250 mm, univerzální stativová základna tvaru H z hliníku 250 x 200 mm, s gumovými nožičkami, 2 nivelační šrouby, možnost upevnění pomocí svorníku, a též upevnění, 1 ks - Stativový běžec, H= 40 mm, 1 ks - Tyč válcová, L=250 mm, D=10 mm, 1 ks - Běžec s terčíkem, 2 ks - Závaží s výřezem 50 g, 4 ks - Závaží s výřezem 10 g, 1 ks - Siloměr transparentní, rozsah  2 N, dělení: 0, 02 N, 1 ks – Ruční stopky, digitální, odčítání: 1/100 sek
Uloženo v boxu
</t>
  </si>
  <si>
    <r>
      <t xml:space="preserve">Minimální obsah sady:                                                                                                                                                                  1 ks - Kruhy zploštění Země, 1 ks - Wattův odstředivý regulátor, 1 ks - Foucaultovo kyvadlo, 1 ks - Kruhový kotouč, 1 ks - Upínací šroub M3, 1 ks - Ocelové kuličky ½” (12.7 mm) 2 ks, 1 ks - Kulové vznášedlo, kyveta , odstředivá kyveta a kulové vznášedlo v jednom 
</t>
    </r>
    <r>
      <rPr>
        <b/>
        <sz val="11"/>
        <color theme="1"/>
        <rFont val="Times New Roman"/>
        <family val="1"/>
        <charset val="238"/>
      </rPr>
      <t>Hnací zařízení , jednoduchý a pevný ruční pohon, skládající se z :</t>
    </r>
    <r>
      <rPr>
        <sz val="11"/>
        <color theme="1"/>
        <rFont val="Times New Roman"/>
        <family val="1"/>
        <charset val="238"/>
      </rPr>
      <t xml:space="preserve">
• 1 ks - ložisko s řemenicí 
• 1 ks - Osa pro řemenici, na magnetu 
• 1 ks - Řemenice, D= 100 mm
• 1 ks - Hnací řemen 
• 1 ks - Sestavná deska 
Uloženo v boxu
</t>
    </r>
  </si>
  <si>
    <t xml:space="preserve">PH senzor, minimální měřící rozsahu od 0 do 14 pH. </t>
  </si>
  <si>
    <t xml:space="preserve">Senzor pro pokusy na téma srdeční frekvence bezdrátově. Dosah vysílače/bezdrátový přenos v hrudním pásu je max. 1 m. </t>
  </si>
  <si>
    <t>Senzor pro měření toku vzduchu, součástí senzoru jsou minimálně 2 jednorázové náústky.</t>
  </si>
  <si>
    <t>EKG senzor pro měření elektrických signálů aktivity srdečního svalu, možnost grafického vyhodnocení, součástí dodávky je min.100 kusů jednorázových elektrod/samolepících podložek.</t>
  </si>
  <si>
    <t>Senzor pro měření/snímání CO₂. Senzor s minimálním měřicím rozsahem 0 –100 000 ppm.</t>
  </si>
  <si>
    <t xml:space="preserve"> Rozsah min. 0–20 mg/l.</t>
  </si>
  <si>
    <r>
      <t xml:space="preserve">Minimální rozsah 0% až 27%, minimální přesnost: </t>
    </r>
    <r>
      <rPr>
        <sz val="9"/>
        <rFont val="Calibri"/>
        <family val="2"/>
        <charset val="238"/>
      </rPr>
      <t>±</t>
    </r>
    <r>
      <rPr>
        <sz val="9"/>
        <rFont val="Times"/>
        <family val="1"/>
      </rPr>
      <t>1%</t>
    </r>
  </si>
  <si>
    <t xml:space="preserve">
Senzor měří hladinu zvuku/hluku. Senzor s minimálně 2 rozsahy měření hladiny hluku/zvuku.
</t>
  </si>
  <si>
    <t>Senzor sloužící ke snímání intenzity světla. Senzor obsahuje mininálně 3 měřící rozsahy.</t>
  </si>
  <si>
    <t>Senzor pro měření teploty. Rozsah měření minimálně do 125°C.</t>
  </si>
  <si>
    <t xml:space="preserve">
Senzor dlouhovlnného ultrafialového záření. Rozsah měření minimálně od 300 - 390 nm. 
</t>
  </si>
  <si>
    <t xml:space="preserve">
Barometr, který umožní  sledování tlaku v rozsahu minimálně do 120 kPa.  
</t>
  </si>
  <si>
    <t>Senzor pro měření infračerveného záření</t>
  </si>
  <si>
    <t>Senzor pro měření infračerveného záření.  Rozsah: maximálně  do  400 °C.</t>
  </si>
  <si>
    <t xml:space="preserve">Připojovací USB rozhraní (komunikační rozhraní pro připojení senzorů k PC přes USB). Rozhraní, které zajistí přímou komunikaci senzoru s PC přes USB port. Rozhraní sloužící pro připojení libovolného senzoru k PC přes USB port. Komunikační rozhraní musí být kompatibilní se všemi dodanými senzory a s dodaným softwarem pro počítač. </t>
  </si>
  <si>
    <t>Datalogger - outdoorové rozhraní do ruky pro práci ve třídě i mimo třídu</t>
  </si>
  <si>
    <t xml:space="preserve">Přístroj umožňující studentům měření v terénu i ve třídě. Datalogger splňuje minimálně tyto požadavky: barevný dotykový displej, software dataloggeru v češtině, možnost připojit současně více senzorů, lze ho použít samostatně nebo propojit s počítačem, kompatibilní se všemi dodávanými senzory. Odolná konstrukce dataloggeru. Součástí dodávky musí být nabíječka. </t>
  </si>
  <si>
    <t>17.</t>
  </si>
  <si>
    <t>Software pro práci se senzory</t>
  </si>
  <si>
    <t xml:space="preserve">Senzor umožňuje studium  fotosyntézy. Spektrální rozsah minimálně do 655 nm.
</t>
  </si>
  <si>
    <t xml:space="preserve">Digitální USB mikroskop disponující zvětšením v rozsahu 10x - 300x a vybavený fotoaparátem/kamerou s rozlišením minimálně 5MPx. Umožňuje pořizovat fotografie a videozáznamy pozorovaných preparátů. Součástí soupravy je minimálně stojan. K PC se mikroskop připojuje pomocí kabelu USB. </t>
  </si>
  <si>
    <t>Mikroskop pro nasazení na mobilní zařízení. Zvětšení v rozsahu do 400x. Součástí dodávky každého mikroskopu bude  pouzdro.</t>
  </si>
  <si>
    <t xml:space="preserve">
Přístroj pro měření minimálně hodnoty pH, vlhkosti půdy.
</t>
  </si>
  <si>
    <t>Sada umožňující zkoumání nejrůznějších druhů mikroorganismů ve vodě, vzduchu, soli a potravinách pomocí média pro růst připraveného k použití.</t>
  </si>
  <si>
    <t>Mikroskop se širokoúhlým okulárem minimálně 10x/18 mm. Hlavice binokulární, rotační, integrovaná kamera. Revolverová hlava vzad otočná pro 4 objektivy. Zvětšení mikroskopu v rozsahu 40x, 100x, 400x, 1000x (pérový objektiv). Křížový stolek. Zaostřování pomocí koaxálního mikro a makro posuvu. Osvětlení LED diodou s plynulou regulací intenzity jasu. Rozlišení kamery min. 1,3 Mpix. Mikroskop dodávaný včetně softwaru. Datový výstup USB. Napájení z počítače USB kabelem. Součástí dodávky objektivový mikrometr.</t>
  </si>
  <si>
    <t xml:space="preserve">Kelímek z umělé hmoty s dvojitou lupou. Lupa ve víku. </t>
  </si>
  <si>
    <t xml:space="preserve">
Obsahem sady pro přípravu mikroskopických preparátů je minimálně:
- plastová vanička pro sestavení preparátů
- držák        
- ocelová jehla s rukojetí
- ﬁltrovací papír 
- plastová studna pro sestavení preparátů
- držák na barvení 
- skleněné kapátko 
- savička
- plastové vivárium s víkem s otvory
- melthylenová zeleň 
- xylen 
- glycerin 
- kanadský balzám 
- kufřík
</t>
  </si>
  <si>
    <t>Pracuje se všemi dodávanými senzory, rozhraním a dataloggerem a je v češtině. Software umožňující promítání na monitor či pomocí dataprojektoru totéž, co je na displeji dataloggeru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</si>
</sst>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3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Times"/>
      <family val="1"/>
    </font>
    <font>
      <b/>
      <sz val="9"/>
      <name val="Times"/>
      <family val="1"/>
    </font>
    <font>
      <sz val="9"/>
      <name val="Times"/>
      <family val="1"/>
    </font>
    <font>
      <b/>
      <sz val="9"/>
      <color theme="1"/>
      <name val="Times"/>
      <family val="1"/>
    </font>
    <font>
      <sz val="12"/>
      <color theme="1"/>
      <name val="Times New Roman"/>
      <family val="1"/>
      <charset val="238"/>
    </font>
    <font>
      <sz val="9"/>
      <name val="Calibri"/>
      <family val="2"/>
      <charset val="238"/>
      <scheme val="minor"/>
    </font>
    <font>
      <sz val="9"/>
      <color theme="1"/>
      <name val="Times"/>
      <family val="1"/>
    </font>
    <font>
      <sz val="9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000000"/>
      <name val="Times"/>
      <family val="1"/>
    </font>
    <font>
      <sz val="12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9"/>
      <color rgb="FF212121"/>
      <name val="Times"/>
      <family val="1"/>
    </font>
    <font>
      <sz val="9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1"/>
      <name val="Times"/>
      <family val="1"/>
    </font>
    <font>
      <sz val="12"/>
      <name val="Times New Roman"/>
      <family val="1"/>
      <charset val="238"/>
    </font>
    <font>
      <sz val="9"/>
      <color rgb="FF222222"/>
      <name val="Times"/>
      <family val="1"/>
    </font>
    <font>
      <sz val="11"/>
      <color rgb="FF201E21"/>
      <name val="Arial"/>
      <family val="2"/>
      <charset val="238"/>
    </font>
    <font>
      <sz val="9"/>
      <color rgb="FF333333"/>
      <name val="Times"/>
      <family val="1"/>
    </font>
    <font>
      <b/>
      <sz val="11"/>
      <color theme="1"/>
      <name val="Times"/>
      <family val="1"/>
    </font>
    <font>
      <sz val="11"/>
      <color theme="1"/>
      <name val="Times New Roman"/>
      <family val="1"/>
      <charset val="238"/>
    </font>
    <font>
      <sz val="11"/>
      <color theme="1"/>
      <name val="Times"/>
      <family val="1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"/>
      <charset val="238"/>
    </font>
    <font>
      <b/>
      <sz val="11"/>
      <color theme="1"/>
      <name val="Times New Roman"/>
      <family val="1"/>
      <charset val="238"/>
    </font>
    <font>
      <sz val="9"/>
      <name val="Calibri"/>
      <family val="2"/>
      <charset val="238"/>
    </font>
    <font>
      <sz val="9"/>
      <color rgb="FFFF0000"/>
      <name val="Times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1" xfId="0" applyFont="1" applyBorder="1" applyAlignment="1">
      <alignment horizontal="center" wrapText="1"/>
    </xf>
    <xf numFmtId="0" fontId="6" fillId="0" borderId="0" xfId="0" applyFont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4" fontId="5" fillId="2" borderId="4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justify" vertical="center"/>
    </xf>
    <xf numFmtId="0" fontId="11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16" fillId="3" borderId="1" xfId="0" applyFont="1" applyFill="1" applyBorder="1" applyAlignment="1">
      <alignment vertical="center" wrapText="1"/>
    </xf>
    <xf numFmtId="0" fontId="17" fillId="0" borderId="0" xfId="0" applyFont="1"/>
    <xf numFmtId="0" fontId="18" fillId="0" borderId="0" xfId="0" applyFont="1"/>
    <xf numFmtId="0" fontId="3" fillId="0" borderId="6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/>
    </xf>
    <xf numFmtId="0" fontId="10" fillId="0" borderId="0" xfId="0" applyFont="1"/>
    <xf numFmtId="0" fontId="4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0" fillId="0" borderId="0" xfId="0" applyBorder="1"/>
    <xf numFmtId="0" fontId="4" fillId="0" borderId="0" xfId="0" applyFont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4" fontId="21" fillId="0" borderId="0" xfId="0" applyNumberFormat="1" applyFont="1"/>
    <xf numFmtId="0" fontId="8" fillId="0" borderId="1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2" fontId="5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23" fillId="0" borderId="6" xfId="0" applyFont="1" applyBorder="1" applyAlignment="1">
      <alignment horizontal="center"/>
    </xf>
    <xf numFmtId="0" fontId="23" fillId="0" borderId="6" xfId="0" applyFont="1" applyBorder="1" applyAlignment="1">
      <alignment horizontal="center" wrapText="1"/>
    </xf>
    <xf numFmtId="0" fontId="23" fillId="0" borderId="10" xfId="0" applyFont="1" applyBorder="1" applyAlignment="1">
      <alignment horizontal="left"/>
    </xf>
    <xf numFmtId="0" fontId="23" fillId="0" borderId="10" xfId="0" applyFont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2" fontId="1" fillId="0" borderId="0" xfId="0" applyNumberFormat="1" applyFont="1"/>
    <xf numFmtId="2" fontId="0" fillId="0" borderId="0" xfId="0" applyNumberFormat="1" applyFont="1"/>
    <xf numFmtId="2" fontId="13" fillId="0" borderId="0" xfId="0" applyNumberFormat="1" applyFont="1" applyAlignment="1">
      <alignment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4" fillId="5" borderId="1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2" fontId="1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13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4" fillId="5" borderId="1" xfId="0" applyFont="1" applyFill="1" applyBorder="1" applyAlignment="1">
      <alignment horizontal="justify" vertical="center"/>
    </xf>
    <xf numFmtId="0" fontId="16" fillId="5" borderId="1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wrapText="1"/>
    </xf>
    <xf numFmtId="0" fontId="8" fillId="5" borderId="1" xfId="0" applyFont="1" applyFill="1" applyBorder="1" applyAlignment="1">
      <alignment horizontal="justify" vertical="center"/>
    </xf>
    <xf numFmtId="2" fontId="3" fillId="0" borderId="1" xfId="0" applyNumberFormat="1" applyFont="1" applyBorder="1" applyAlignment="1">
      <alignment horizontal="center" wrapText="1"/>
    </xf>
    <xf numFmtId="2" fontId="3" fillId="0" borderId="3" xfId="0" applyNumberFormat="1" applyFont="1" applyBorder="1" applyAlignment="1">
      <alignment horizontal="center" wrapText="1"/>
    </xf>
    <xf numFmtId="2" fontId="5" fillId="2" borderId="4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23" fillId="3" borderId="10" xfId="0" applyFont="1" applyFill="1" applyBorder="1" applyAlignment="1">
      <alignment horizontal="left"/>
    </xf>
    <xf numFmtId="2" fontId="0" fillId="0" borderId="0" xfId="0" applyNumberFormat="1" applyBorder="1"/>
    <xf numFmtId="2" fontId="2" fillId="0" borderId="0" xfId="0" applyNumberFormat="1" applyFont="1"/>
    <xf numFmtId="2" fontId="23" fillId="0" borderId="6" xfId="0" applyNumberFormat="1" applyFont="1" applyBorder="1" applyAlignment="1">
      <alignment horizontal="center" wrapText="1"/>
    </xf>
    <xf numFmtId="2" fontId="23" fillId="0" borderId="6" xfId="0" applyNumberFormat="1" applyFont="1" applyBorder="1" applyAlignment="1">
      <alignment horizontal="center"/>
    </xf>
    <xf numFmtId="0" fontId="23" fillId="3" borderId="6" xfId="0" applyFont="1" applyFill="1" applyBorder="1" applyAlignment="1">
      <alignment horizontal="left"/>
    </xf>
    <xf numFmtId="2" fontId="23" fillId="3" borderId="6" xfId="0" applyNumberFormat="1" applyFont="1" applyFill="1" applyBorder="1" applyAlignment="1">
      <alignment horizontal="center"/>
    </xf>
    <xf numFmtId="0" fontId="27" fillId="0" borderId="1" xfId="0" applyFont="1" applyBorder="1"/>
    <xf numFmtId="0" fontId="27" fillId="0" borderId="2" xfId="0" applyFont="1" applyBorder="1"/>
    <xf numFmtId="0" fontId="18" fillId="0" borderId="15" xfId="0" applyFont="1" applyBorder="1"/>
    <xf numFmtId="2" fontId="0" fillId="0" borderId="0" xfId="0" applyNumberFormat="1" applyBorder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2" fontId="26" fillId="0" borderId="16" xfId="0" applyNumberFormat="1" applyFont="1" applyBorder="1" applyAlignment="1">
      <alignment horizontal="center" vertical="center"/>
    </xf>
    <xf numFmtId="2" fontId="26" fillId="0" borderId="17" xfId="0" applyNumberFormat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4" fillId="5" borderId="1" xfId="1" applyFont="1" applyFill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8" fillId="0" borderId="1" xfId="1" applyFont="1" applyBorder="1" applyAlignment="1" applyProtection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43" fontId="4" fillId="5" borderId="0" xfId="1" applyFont="1" applyFill="1" applyAlignment="1">
      <alignment horizontal="center" vertical="center"/>
    </xf>
    <xf numFmtId="43" fontId="5" fillId="2" borderId="1" xfId="1" applyFont="1" applyFill="1" applyBorder="1" applyAlignment="1">
      <alignment horizontal="center"/>
    </xf>
    <xf numFmtId="43" fontId="4" fillId="3" borderId="1" xfId="1" applyFont="1" applyFill="1" applyBorder="1" applyAlignment="1">
      <alignment horizontal="center" vertical="center"/>
    </xf>
    <xf numFmtId="43" fontId="8" fillId="5" borderId="1" xfId="1" applyFont="1" applyFill="1" applyBorder="1" applyAlignment="1">
      <alignment horizontal="center" vertical="center"/>
    </xf>
    <xf numFmtId="43" fontId="12" fillId="5" borderId="1" xfId="1" applyFont="1" applyFill="1" applyBorder="1" applyAlignment="1">
      <alignment horizontal="center" vertical="center"/>
    </xf>
    <xf numFmtId="43" fontId="0" fillId="5" borderId="0" xfId="1" applyFont="1" applyFill="1" applyAlignment="1">
      <alignment horizontal="center" vertical="center"/>
    </xf>
    <xf numFmtId="43" fontId="5" fillId="2" borderId="1" xfId="1" applyFont="1" applyFill="1" applyBorder="1" applyAlignment="1">
      <alignment horizontal="center" vertical="center"/>
    </xf>
    <xf numFmtId="43" fontId="7" fillId="5" borderId="1" xfId="1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/>
    </xf>
    <xf numFmtId="43" fontId="4" fillId="5" borderId="7" xfId="1" applyFont="1" applyFill="1" applyBorder="1" applyAlignment="1">
      <alignment horizontal="center" vertical="center"/>
    </xf>
    <xf numFmtId="43" fontId="4" fillId="3" borderId="7" xfId="1" applyFont="1" applyFill="1" applyBorder="1" applyAlignment="1">
      <alignment horizontal="center" vertical="center"/>
    </xf>
    <xf numFmtId="43" fontId="4" fillId="5" borderId="8" xfId="1" applyFont="1" applyFill="1" applyBorder="1" applyAlignment="1">
      <alignment horizontal="center" vertical="center"/>
    </xf>
    <xf numFmtId="43" fontId="5" fillId="2" borderId="10" xfId="1" applyFont="1" applyFill="1" applyBorder="1" applyAlignment="1">
      <alignment horizontal="center" vertical="center"/>
    </xf>
    <xf numFmtId="43" fontId="4" fillId="5" borderId="1" xfId="1" applyFont="1" applyFill="1" applyBorder="1" applyAlignment="1">
      <alignment horizontal="center" vertical="center" wrapText="1"/>
    </xf>
    <xf numFmtId="43" fontId="20" fillId="5" borderId="1" xfId="1" applyFont="1" applyFill="1" applyBorder="1" applyAlignment="1">
      <alignment horizontal="center" vertical="center"/>
    </xf>
    <xf numFmtId="43" fontId="22" fillId="5" borderId="1" xfId="1" applyFont="1" applyFill="1" applyBorder="1" applyAlignment="1">
      <alignment horizontal="center" vertical="center"/>
    </xf>
    <xf numFmtId="43" fontId="4" fillId="0" borderId="5" xfId="1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43" fontId="8" fillId="5" borderId="0" xfId="1" applyFont="1" applyFill="1" applyAlignment="1">
      <alignment horizontal="center" vertical="center"/>
    </xf>
    <xf numFmtId="43" fontId="5" fillId="2" borderId="4" xfId="1" applyFont="1" applyFill="1" applyBorder="1" applyAlignment="1">
      <alignment horizontal="center"/>
    </xf>
    <xf numFmtId="43" fontId="5" fillId="2" borderId="2" xfId="1" applyFont="1" applyFill="1" applyBorder="1" applyAlignment="1">
      <alignment horizontal="center"/>
    </xf>
    <xf numFmtId="43" fontId="3" fillId="2" borderId="4" xfId="1" applyFont="1" applyFill="1" applyBorder="1" applyAlignment="1">
      <alignment horizontal="center"/>
    </xf>
    <xf numFmtId="43" fontId="3" fillId="2" borderId="2" xfId="1" applyFont="1" applyFill="1" applyBorder="1" applyAlignment="1">
      <alignment horizontal="center"/>
    </xf>
    <xf numFmtId="43" fontId="23" fillId="0" borderId="6" xfId="1" applyFont="1" applyBorder="1" applyAlignment="1">
      <alignment horizontal="center"/>
    </xf>
    <xf numFmtId="0" fontId="24" fillId="0" borderId="7" xfId="0" applyFont="1" applyBorder="1" applyAlignment="1">
      <alignment vertical="center"/>
    </xf>
    <xf numFmtId="0" fontId="24" fillId="5" borderId="7" xfId="0" applyFont="1" applyFill="1" applyBorder="1" applyAlignment="1">
      <alignment vertical="center" wrapText="1"/>
    </xf>
    <xf numFmtId="0" fontId="25" fillId="0" borderId="7" xfId="0" applyFont="1" applyBorder="1" applyAlignment="1">
      <alignment horizontal="center" vertical="center"/>
    </xf>
    <xf numFmtId="43" fontId="24" fillId="5" borderId="7" xfId="1" applyFont="1" applyFill="1" applyBorder="1" applyAlignment="1">
      <alignment horizontal="center" vertical="center"/>
    </xf>
    <xf numFmtId="43" fontId="24" fillId="0" borderId="7" xfId="1" applyFont="1" applyBorder="1" applyAlignment="1">
      <alignment horizontal="center" vertical="center"/>
    </xf>
    <xf numFmtId="43" fontId="25" fillId="0" borderId="7" xfId="1" applyFont="1" applyBorder="1" applyAlignment="1">
      <alignment horizontal="center" vertical="center"/>
    </xf>
    <xf numFmtId="0" fontId="24" fillId="5" borderId="8" xfId="0" applyFont="1" applyFill="1" applyBorder="1" applyAlignment="1">
      <alignment wrapText="1"/>
    </xf>
    <xf numFmtId="0" fontId="24" fillId="0" borderId="8" xfId="0" applyFont="1" applyBorder="1" applyAlignment="1">
      <alignment vertical="center"/>
    </xf>
    <xf numFmtId="0" fontId="24" fillId="5" borderId="8" xfId="0" applyFont="1" applyFill="1" applyBorder="1" applyAlignment="1">
      <alignment vertical="center" wrapText="1"/>
    </xf>
    <xf numFmtId="0" fontId="25" fillId="0" borderId="8" xfId="0" applyFont="1" applyBorder="1" applyAlignment="1">
      <alignment horizontal="center" vertical="center"/>
    </xf>
    <xf numFmtId="43" fontId="24" fillId="5" borderId="8" xfId="1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43" fontId="24" fillId="5" borderId="13" xfId="1" applyFont="1" applyFill="1" applyBorder="1" applyAlignment="1">
      <alignment horizontal="center" vertical="center"/>
    </xf>
    <xf numFmtId="43" fontId="24" fillId="0" borderId="14" xfId="1" applyFont="1" applyBorder="1" applyAlignment="1">
      <alignment horizontal="center" vertical="center"/>
    </xf>
    <xf numFmtId="43" fontId="25" fillId="0" borderId="14" xfId="1" applyFont="1" applyBorder="1" applyAlignment="1">
      <alignment horizontal="center" vertical="center"/>
    </xf>
    <xf numFmtId="0" fontId="23" fillId="0" borderId="18" xfId="0" applyFont="1" applyBorder="1" applyAlignment="1">
      <alignment horizontal="left"/>
    </xf>
    <xf numFmtId="0" fontId="24" fillId="3" borderId="7" xfId="0" applyFont="1" applyFill="1" applyBorder="1" applyAlignment="1">
      <alignment vertical="center" wrapText="1"/>
    </xf>
    <xf numFmtId="0" fontId="24" fillId="3" borderId="8" xfId="0" applyFont="1" applyFill="1" applyBorder="1" applyAlignment="1">
      <alignment vertical="center" wrapText="1"/>
    </xf>
    <xf numFmtId="0" fontId="24" fillId="3" borderId="8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43" fontId="0" fillId="5" borderId="1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justify" vertical="center"/>
    </xf>
    <xf numFmtId="0" fontId="30" fillId="5" borderId="1" xfId="0" applyNumberFormat="1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3" fillId="0" borderId="0" xfId="0" applyFont="1" applyAlignment="1">
      <alignment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180975</xdr:rowOff>
    </xdr:from>
    <xdr:to>
      <xdr:col>3</xdr:col>
      <xdr:colOff>742950</xdr:colOff>
      <xdr:row>2</xdr:row>
      <xdr:rowOff>1085850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71475"/>
          <a:ext cx="6019800" cy="1095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455930</xdr:colOff>
      <xdr:row>4</xdr:row>
      <xdr:rowOff>61595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6</xdr:col>
      <xdr:colOff>74930</xdr:colOff>
      <xdr:row>4</xdr:row>
      <xdr:rowOff>61595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513080</xdr:colOff>
      <xdr:row>4</xdr:row>
      <xdr:rowOff>61595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2930049</xdr:colOff>
      <xdr:row>2</xdr:row>
      <xdr:rowOff>928370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2927947</xdr:colOff>
      <xdr:row>2</xdr:row>
      <xdr:rowOff>928370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608330</xdr:colOff>
      <xdr:row>4</xdr:row>
      <xdr:rowOff>61595</xdr:rowOff>
    </xdr:to>
    <xdr:pic>
      <xdr:nvPicPr>
        <xdr:cNvPr id="3" name="Obrázek 2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5637530" cy="928370"/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389255</xdr:colOff>
      <xdr:row>4</xdr:row>
      <xdr:rowOff>61595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6</xdr:col>
      <xdr:colOff>17780</xdr:colOff>
      <xdr:row>5</xdr:row>
      <xdr:rowOff>166370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93980</xdr:colOff>
      <xdr:row>5</xdr:row>
      <xdr:rowOff>33020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484505</xdr:colOff>
      <xdr:row>4</xdr:row>
      <xdr:rowOff>61595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5</xdr:col>
      <xdr:colOff>74930</xdr:colOff>
      <xdr:row>4</xdr:row>
      <xdr:rowOff>61595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5637530" cy="928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5</xdr:col>
      <xdr:colOff>484505</xdr:colOff>
      <xdr:row>6</xdr:row>
      <xdr:rowOff>61595</xdr:rowOff>
    </xdr:to>
    <xdr:pic>
      <xdr:nvPicPr>
        <xdr:cNvPr id="2" name="Obrázek 1" descr="C:\Users\paldav\Desktop\Loga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571500"/>
          <a:ext cx="5237480" cy="633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10" workbookViewId="0">
      <selection activeCell="A7" sqref="A7:A9"/>
    </sheetView>
  </sheetViews>
  <sheetFormatPr defaultRowHeight="15" x14ac:dyDescent="0.25"/>
  <cols>
    <col min="1" max="1" width="28" customWidth="1"/>
    <col min="2" max="2" width="28" style="97" customWidth="1"/>
    <col min="3" max="3" width="28.28515625" style="97" customWidth="1"/>
    <col min="4" max="4" width="29.42578125" style="97" customWidth="1"/>
  </cols>
  <sheetData>
    <row r="1" spans="1:4" x14ac:dyDescent="0.25">
      <c r="A1" s="73"/>
      <c r="B1" s="128"/>
      <c r="C1" s="128"/>
    </row>
    <row r="2" spans="1:4" x14ac:dyDescent="0.25">
      <c r="A2" s="59"/>
      <c r="B2" s="128"/>
      <c r="C2" s="128"/>
    </row>
    <row r="3" spans="1:4" ht="108.75" customHeight="1" x14ac:dyDescent="0.25">
      <c r="A3" s="59"/>
      <c r="B3" s="128"/>
      <c r="C3" s="128"/>
    </row>
    <row r="4" spans="1:4" ht="15.75" x14ac:dyDescent="0.25">
      <c r="A4" s="47" t="s">
        <v>7</v>
      </c>
      <c r="B4" s="129"/>
      <c r="C4" s="94"/>
      <c r="D4" s="94"/>
    </row>
    <row r="5" spans="1:4" ht="15.75" x14ac:dyDescent="0.25">
      <c r="A5" s="3"/>
      <c r="B5" s="130"/>
      <c r="C5" s="130"/>
      <c r="D5" s="130"/>
    </row>
    <row r="6" spans="1:4" ht="15.75" x14ac:dyDescent="0.25">
      <c r="A6" s="3"/>
      <c r="B6" s="130"/>
      <c r="C6" s="130"/>
      <c r="D6" s="130"/>
    </row>
    <row r="7" spans="1:4" ht="15.75" x14ac:dyDescent="0.25">
      <c r="A7" s="48"/>
      <c r="B7" s="131"/>
      <c r="C7" s="128"/>
    </row>
    <row r="8" spans="1:4" ht="15.75" x14ac:dyDescent="0.25">
      <c r="A8" s="48"/>
      <c r="B8" s="131"/>
      <c r="C8" s="128"/>
    </row>
    <row r="9" spans="1:4" ht="15.75" x14ac:dyDescent="0.25">
      <c r="A9" s="48"/>
      <c r="B9" s="131"/>
      <c r="C9" s="128"/>
    </row>
    <row r="10" spans="1:4" ht="15.75" thickBot="1" x14ac:dyDescent="0.3"/>
    <row r="11" spans="1:4" ht="16.5" thickBot="1" x14ac:dyDescent="0.3">
      <c r="A11" s="127" t="s">
        <v>195</v>
      </c>
      <c r="B11" s="132" t="s">
        <v>196</v>
      </c>
      <c r="C11" s="132" t="s">
        <v>193</v>
      </c>
      <c r="D11" s="133" t="s">
        <v>197</v>
      </c>
    </row>
    <row r="12" spans="1:4" ht="15.75" x14ac:dyDescent="0.25">
      <c r="A12" s="126" t="s">
        <v>13</v>
      </c>
      <c r="B12" s="134">
        <f>Nástěnka!I15</f>
        <v>0</v>
      </c>
      <c r="C12" s="134">
        <f>Nástěnka!J15</f>
        <v>0</v>
      </c>
      <c r="D12" s="134">
        <f>Nástěnka!K15</f>
        <v>0</v>
      </c>
    </row>
    <row r="13" spans="1:4" ht="15.75" x14ac:dyDescent="0.25">
      <c r="A13" s="125" t="s">
        <v>198</v>
      </c>
      <c r="B13" s="135">
        <f>'Pomůcky biologie 1'!I23</f>
        <v>0</v>
      </c>
      <c r="C13" s="135">
        <f>'Pomůcky biologie 1'!J23</f>
        <v>0</v>
      </c>
      <c r="D13" s="135">
        <f>'Pomůcky biologie 1'!K23</f>
        <v>0</v>
      </c>
    </row>
    <row r="14" spans="1:4" ht="15.75" x14ac:dyDescent="0.25">
      <c r="A14" s="125" t="s">
        <v>199</v>
      </c>
      <c r="B14" s="135">
        <f>'Pomůcky biologie 2'!I32</f>
        <v>0</v>
      </c>
      <c r="C14" s="135">
        <f>'Pomůcky biologie 2'!J32</f>
        <v>0</v>
      </c>
      <c r="D14" s="135">
        <f>'Pomůcky biologie 2'!K32</f>
        <v>0</v>
      </c>
    </row>
    <row r="15" spans="1:4" ht="15.75" x14ac:dyDescent="0.25">
      <c r="A15" s="125" t="s">
        <v>200</v>
      </c>
      <c r="B15" s="135">
        <f>'Fyzika 1'!I26</f>
        <v>0</v>
      </c>
      <c r="C15" s="135">
        <f>'Fyzika 1'!J26</f>
        <v>0</v>
      </c>
      <c r="D15" s="135">
        <f>'Fyzika 1'!K26</f>
        <v>0</v>
      </c>
    </row>
    <row r="16" spans="1:4" ht="15.75" x14ac:dyDescent="0.25">
      <c r="A16" s="125" t="s">
        <v>201</v>
      </c>
      <c r="B16" s="135">
        <f>'laboratorní potřeby '!I23</f>
        <v>0</v>
      </c>
      <c r="C16" s="135">
        <f>'laboratorní potřeby '!J23</f>
        <v>0</v>
      </c>
      <c r="D16" s="135">
        <f>'laboratorní potřeby '!K23</f>
        <v>0</v>
      </c>
    </row>
    <row r="17" spans="1:4" ht="15.75" x14ac:dyDescent="0.25">
      <c r="A17" s="125" t="s">
        <v>202</v>
      </c>
      <c r="B17" s="135">
        <f>'Fyzika 2'!I36</f>
        <v>0</v>
      </c>
      <c r="C17" s="135">
        <f>'Fyzika 2'!J36</f>
        <v>0</v>
      </c>
      <c r="D17" s="135">
        <f>'Fyzika 2'!K36</f>
        <v>0</v>
      </c>
    </row>
    <row r="18" spans="1:4" ht="15.75" x14ac:dyDescent="0.25">
      <c r="A18" s="125" t="s">
        <v>203</v>
      </c>
      <c r="B18" s="135">
        <f>'Fyzika 3'!I32</f>
        <v>0</v>
      </c>
      <c r="C18" s="135">
        <f>'Fyzika 3'!J32</f>
        <v>0</v>
      </c>
      <c r="D18" s="135">
        <f>'Fyzika 3'!K32</f>
        <v>0</v>
      </c>
    </row>
    <row r="19" spans="1:4" ht="15.75" x14ac:dyDescent="0.25">
      <c r="A19" s="125" t="s">
        <v>204</v>
      </c>
      <c r="B19" s="135">
        <f>'Fyzika 4'!I19</f>
        <v>0</v>
      </c>
      <c r="C19" s="135">
        <f>'Fyzika 4'!J19</f>
        <v>0</v>
      </c>
      <c r="D19" s="135">
        <f>'Fyzika 4'!K19</f>
        <v>0</v>
      </c>
    </row>
    <row r="20" spans="1:4" ht="15.75" x14ac:dyDescent="0.25">
      <c r="A20" s="125" t="s">
        <v>205</v>
      </c>
      <c r="B20" s="135">
        <f>'senzory, dataloger'!I19</f>
        <v>0</v>
      </c>
      <c r="C20" s="135">
        <f>'senzory, dataloger'!J19</f>
        <v>0</v>
      </c>
      <c r="D20" s="135">
        <f>'senzory, dataloger'!K19</f>
        <v>0</v>
      </c>
    </row>
    <row r="21" spans="1:4" ht="15.75" x14ac:dyDescent="0.25">
      <c r="A21" s="125" t="s">
        <v>206</v>
      </c>
      <c r="B21" s="135">
        <f>tabule!I16</f>
        <v>0</v>
      </c>
      <c r="C21" s="135">
        <f>tabule!J16</f>
        <v>0</v>
      </c>
      <c r="D21" s="135">
        <f>tabule!K16</f>
        <v>0</v>
      </c>
    </row>
    <row r="22" spans="1:4" ht="15.75" x14ac:dyDescent="0.25">
      <c r="A22" s="125" t="s">
        <v>207</v>
      </c>
      <c r="B22" s="135">
        <f>'tabule fyzika'!I16</f>
        <v>0</v>
      </c>
      <c r="C22" s="135">
        <f>'tabule fyzika'!J16</f>
        <v>0</v>
      </c>
      <c r="D22" s="135">
        <f>'tabule fyzika'!K16</f>
        <v>0</v>
      </c>
    </row>
    <row r="23" spans="1:4" ht="15.75" x14ac:dyDescent="0.25">
      <c r="A23" s="125" t="s">
        <v>209</v>
      </c>
      <c r="B23" s="135">
        <f>'žákovské sady 1'!H32</f>
        <v>0</v>
      </c>
      <c r="C23" s="135">
        <f>'žákovské sady 1'!I32</f>
        <v>0</v>
      </c>
      <c r="D23" s="135">
        <f>'žákovské sady 1'!J32</f>
        <v>0</v>
      </c>
    </row>
    <row r="24" spans="1:4" ht="15.75" x14ac:dyDescent="0.25">
      <c r="A24" s="125" t="s">
        <v>208</v>
      </c>
      <c r="B24" s="135">
        <f>'žákovské sady 2'!H32</f>
        <v>0</v>
      </c>
      <c r="C24" s="135">
        <f>'žákovské sady 2'!I32</f>
        <v>0</v>
      </c>
      <c r="D24" s="135">
        <f>'žákovské sady 2'!J32</f>
        <v>0</v>
      </c>
    </row>
    <row r="26" spans="1:4" x14ac:dyDescent="0.25">
      <c r="A26" s="192" t="s">
        <v>210</v>
      </c>
      <c r="B26" s="193"/>
      <c r="C26" s="193"/>
      <c r="D26" s="193"/>
    </row>
    <row r="27" spans="1:4" x14ac:dyDescent="0.25">
      <c r="A27" s="193"/>
      <c r="B27" s="193"/>
      <c r="C27" s="193"/>
      <c r="D27" s="193"/>
    </row>
  </sheetData>
  <mergeCells count="1">
    <mergeCell ref="A26:D27"/>
  </mergeCells>
  <pageMargins left="0.11811023622047245" right="0.11811023622047245" top="0.19685039370078741" bottom="0.19685039370078741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workbookViewId="0">
      <selection activeCell="B10" sqref="B10:B12"/>
    </sheetView>
  </sheetViews>
  <sheetFormatPr defaultRowHeight="15" x14ac:dyDescent="0.25"/>
  <cols>
    <col min="1" max="1" width="9.140625" style="1"/>
    <col min="2" max="2" width="16.42578125" style="1" customWidth="1"/>
    <col min="3" max="3" width="28.42578125" style="1" customWidth="1"/>
    <col min="4" max="4" width="32.85546875" style="1" customWidth="1"/>
    <col min="5" max="5" width="9.140625" style="1"/>
    <col min="6" max="6" width="7.42578125" style="1" customWidth="1"/>
    <col min="7" max="7" width="18.28515625" style="85" customWidth="1"/>
    <col min="8" max="8" width="24" style="85" customWidth="1"/>
    <col min="9" max="9" width="22.140625" style="85" customWidth="1"/>
    <col min="10" max="10" width="22.28515625" style="85" customWidth="1"/>
    <col min="11" max="11" width="23.5703125" style="85" customWidth="1"/>
    <col min="12" max="16384" width="9.140625" style="1"/>
  </cols>
  <sheetData>
    <row r="2" spans="1:11" ht="38.25" customHeight="1" x14ac:dyDescent="0.25"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7" spans="1:11" ht="15.75" x14ac:dyDescent="0.25">
      <c r="B7" s="6" t="s">
        <v>7</v>
      </c>
      <c r="C7" s="2"/>
      <c r="D7" s="2"/>
      <c r="E7" s="2"/>
      <c r="F7" s="2"/>
      <c r="G7" s="81"/>
      <c r="H7" s="81"/>
      <c r="I7" s="82"/>
      <c r="J7" s="82"/>
      <c r="K7" s="82"/>
    </row>
    <row r="8" spans="1:11" ht="15.75" x14ac:dyDescent="0.25">
      <c r="B8" s="3"/>
      <c r="C8" s="3"/>
      <c r="D8" s="3"/>
      <c r="E8" s="3"/>
      <c r="F8" s="3"/>
      <c r="G8" s="81"/>
      <c r="H8" s="81"/>
      <c r="I8" s="82"/>
      <c r="J8" s="82"/>
      <c r="K8" s="82"/>
    </row>
    <row r="9" spans="1:11" ht="15.75" x14ac:dyDescent="0.25">
      <c r="B9" s="3"/>
      <c r="C9" s="3"/>
      <c r="D9" s="3"/>
      <c r="E9" s="3"/>
      <c r="F9" s="3"/>
      <c r="G9" s="81"/>
      <c r="H9" s="81"/>
      <c r="I9" s="82"/>
      <c r="J9" s="82"/>
      <c r="K9" s="82"/>
    </row>
    <row r="10" spans="1:11" ht="15.75" x14ac:dyDescent="0.25">
      <c r="B10" s="3"/>
      <c r="C10" s="3"/>
      <c r="D10" s="3"/>
      <c r="E10" s="3"/>
      <c r="F10" s="3"/>
      <c r="G10" s="81"/>
      <c r="H10" s="81"/>
      <c r="I10" s="82"/>
      <c r="J10" s="82"/>
      <c r="K10" s="82"/>
    </row>
    <row r="11" spans="1:11" ht="15.75" x14ac:dyDescent="0.25">
      <c r="B11" s="3"/>
      <c r="C11" s="3"/>
      <c r="D11" s="3"/>
      <c r="E11" s="3"/>
      <c r="F11" s="3"/>
      <c r="G11" s="81"/>
      <c r="H11" s="81"/>
      <c r="I11" s="82"/>
      <c r="J11" s="82"/>
      <c r="K11" s="82"/>
    </row>
    <row r="12" spans="1:11" ht="15.75" x14ac:dyDescent="0.25">
      <c r="B12" s="3"/>
      <c r="C12" s="3"/>
      <c r="D12" s="3"/>
      <c r="E12" s="3"/>
      <c r="F12" s="3"/>
      <c r="G12" s="81"/>
      <c r="H12" s="81"/>
      <c r="I12" s="82"/>
      <c r="J12" s="82"/>
      <c r="K12" s="82"/>
    </row>
    <row r="13" spans="1:11" ht="15.75" x14ac:dyDescent="0.25">
      <c r="B13" s="3"/>
      <c r="C13" s="3"/>
      <c r="D13" s="3"/>
      <c r="E13" s="3"/>
      <c r="F13" s="3"/>
      <c r="G13" s="81"/>
      <c r="H13" s="81"/>
      <c r="I13" s="82"/>
      <c r="J13" s="82"/>
      <c r="K13" s="82"/>
    </row>
    <row r="14" spans="1:11" ht="15.75" x14ac:dyDescent="0.25">
      <c r="B14" s="31"/>
      <c r="C14" s="31"/>
      <c r="D14" s="31"/>
      <c r="E14" s="31"/>
      <c r="F14" s="31"/>
      <c r="G14" s="83"/>
      <c r="H14" s="83"/>
      <c r="I14" s="83"/>
      <c r="J14" s="83"/>
      <c r="K14" s="83"/>
    </row>
    <row r="15" spans="1:11" ht="24" x14ac:dyDescent="0.25">
      <c r="A15" s="30" t="s">
        <v>8</v>
      </c>
      <c r="B15" s="30" t="s">
        <v>1</v>
      </c>
      <c r="C15" s="30" t="s">
        <v>6</v>
      </c>
      <c r="D15" s="30" t="s">
        <v>194</v>
      </c>
      <c r="E15" s="30" t="s">
        <v>3</v>
      </c>
      <c r="F15" s="30" t="s">
        <v>4</v>
      </c>
      <c r="G15" s="84" t="s">
        <v>0</v>
      </c>
      <c r="H15" s="84" t="s">
        <v>192</v>
      </c>
      <c r="I15" s="84" t="s">
        <v>2</v>
      </c>
      <c r="J15" s="84" t="s">
        <v>193</v>
      </c>
      <c r="K15" s="84" t="s">
        <v>11</v>
      </c>
    </row>
    <row r="16" spans="1:11" ht="107.25" customHeight="1" x14ac:dyDescent="0.25">
      <c r="A16" s="67" t="s">
        <v>9</v>
      </c>
      <c r="B16" s="36" t="s">
        <v>47</v>
      </c>
      <c r="C16" s="68" t="s">
        <v>48</v>
      </c>
      <c r="D16" s="109"/>
      <c r="E16" s="67" t="s">
        <v>10</v>
      </c>
      <c r="F16" s="67">
        <v>8</v>
      </c>
      <c r="G16" s="153">
        <v>0</v>
      </c>
      <c r="H16" s="156">
        <f>G16*1.21</f>
        <v>0</v>
      </c>
      <c r="I16" s="156">
        <f>F16*G16</f>
        <v>0</v>
      </c>
      <c r="J16" s="156">
        <f>I16*0.21</f>
        <v>0</v>
      </c>
      <c r="K16" s="157">
        <f>SUM(I16:J16)</f>
        <v>0</v>
      </c>
    </row>
    <row r="17" spans="1:12" ht="120.75" x14ac:dyDescent="0.25">
      <c r="A17" s="67" t="s">
        <v>32</v>
      </c>
      <c r="B17" s="37" t="s">
        <v>50</v>
      </c>
      <c r="C17" s="68" t="s">
        <v>150</v>
      </c>
      <c r="D17" s="109"/>
      <c r="E17" s="67" t="s">
        <v>10</v>
      </c>
      <c r="F17" s="67">
        <v>8</v>
      </c>
      <c r="G17" s="153">
        <v>0</v>
      </c>
      <c r="H17" s="156">
        <f t="shared" ref="H17:H18" si="0">G17*1.21</f>
        <v>0</v>
      </c>
      <c r="I17" s="156">
        <f t="shared" ref="I17:I18" si="1">F17*G17</f>
        <v>0</v>
      </c>
      <c r="J17" s="156">
        <f t="shared" ref="J17:J18" si="2">I17*0.21</f>
        <v>0</v>
      </c>
      <c r="K17" s="157">
        <f t="shared" ref="K17:K18" si="3">SUM(I17:J17)</f>
        <v>0</v>
      </c>
    </row>
    <row r="18" spans="1:12" ht="255" customHeight="1" x14ac:dyDescent="0.25">
      <c r="A18" s="25" t="s">
        <v>82</v>
      </c>
      <c r="B18" s="40" t="s">
        <v>61</v>
      </c>
      <c r="C18" s="41" t="s">
        <v>62</v>
      </c>
      <c r="D18" s="110"/>
      <c r="E18" s="26" t="s">
        <v>10</v>
      </c>
      <c r="F18" s="25">
        <v>8</v>
      </c>
      <c r="G18" s="158">
        <v>0</v>
      </c>
      <c r="H18" s="156">
        <f t="shared" si="0"/>
        <v>0</v>
      </c>
      <c r="I18" s="156">
        <f t="shared" si="1"/>
        <v>0</v>
      </c>
      <c r="J18" s="156">
        <f t="shared" si="2"/>
        <v>0</v>
      </c>
      <c r="K18" s="157">
        <f t="shared" si="3"/>
        <v>0</v>
      </c>
      <c r="L18" s="13"/>
    </row>
    <row r="19" spans="1:12" x14ac:dyDescent="0.25">
      <c r="A19" s="14"/>
      <c r="B19" s="14" t="s">
        <v>12</v>
      </c>
      <c r="C19" s="15" t="s">
        <v>5</v>
      </c>
      <c r="D19" s="15"/>
      <c r="E19" s="15" t="s">
        <v>5</v>
      </c>
      <c r="F19" s="15" t="s">
        <v>5</v>
      </c>
      <c r="G19" s="69"/>
      <c r="H19" s="69"/>
      <c r="I19" s="141">
        <f>SUM(I16:I18)</f>
        <v>0</v>
      </c>
      <c r="J19" s="141">
        <f>SUM(J16:J18)</f>
        <v>0</v>
      </c>
      <c r="K19" s="141">
        <f>SUM(K16:L18)</f>
        <v>0</v>
      </c>
    </row>
    <row r="22" spans="1:12" x14ac:dyDescent="0.25">
      <c r="A22" s="1" t="s">
        <v>63</v>
      </c>
    </row>
  </sheetData>
  <sheetProtection password="C2FC" sheet="1" objects="1" scenarios="1"/>
  <protectedRanges>
    <protectedRange sqref="D16:D18 G16:G18" name="Oblast1"/>
  </protectedRanges>
  <mergeCells count="1">
    <mergeCell ref="B2:K2"/>
  </mergeCells>
  <pageMargins left="0.11811023622047245" right="0.11811023622047245" top="0.19685039370078741" bottom="0.19685039370078741" header="0.31496062992125984" footer="0.31496062992125984"/>
  <pageSetup paperSize="9" scale="6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"/>
  <sheetViews>
    <sheetView topLeftCell="B1" workbookViewId="0">
      <selection activeCell="B10" sqref="B10:B12"/>
    </sheetView>
  </sheetViews>
  <sheetFormatPr defaultRowHeight="15" x14ac:dyDescent="0.25"/>
  <cols>
    <col min="1" max="1" width="9.140625" style="1"/>
    <col min="2" max="2" width="13.7109375" style="1" customWidth="1"/>
    <col min="3" max="3" width="24.28515625" style="1" customWidth="1"/>
    <col min="4" max="4" width="27.140625" style="1" customWidth="1"/>
    <col min="5" max="6" width="9.140625" style="1"/>
    <col min="7" max="7" width="15.28515625" style="85" customWidth="1"/>
    <col min="8" max="8" width="16.28515625" style="85" customWidth="1"/>
    <col min="9" max="9" width="17.7109375" style="85" customWidth="1"/>
    <col min="10" max="10" width="19.42578125" style="85" customWidth="1"/>
    <col min="11" max="11" width="18.5703125" style="85" customWidth="1"/>
    <col min="12" max="13" width="9.140625" style="1"/>
    <col min="14" max="14" width="11.5703125" style="1" bestFit="1" customWidth="1"/>
    <col min="15" max="16384" width="9.140625" style="1"/>
  </cols>
  <sheetData>
    <row r="2" spans="1:12" ht="38.25" customHeight="1" x14ac:dyDescent="0.25"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7" spans="1:12" ht="15.75" x14ac:dyDescent="0.25">
      <c r="B7" s="6" t="s">
        <v>7</v>
      </c>
      <c r="C7" s="2"/>
      <c r="D7" s="2"/>
      <c r="E7" s="2"/>
      <c r="F7" s="2"/>
      <c r="G7" s="81"/>
      <c r="H7" s="81"/>
      <c r="I7" s="82"/>
      <c r="J7" s="82"/>
      <c r="K7" s="82"/>
    </row>
    <row r="8" spans="1:12" ht="15.75" x14ac:dyDescent="0.25">
      <c r="B8" s="3"/>
      <c r="C8" s="3"/>
      <c r="D8" s="3"/>
      <c r="E8" s="3"/>
      <c r="F8" s="3"/>
      <c r="G8" s="81"/>
      <c r="H8" s="81"/>
      <c r="I8" s="82"/>
      <c r="J8" s="82"/>
      <c r="K8" s="82"/>
    </row>
    <row r="9" spans="1:12" ht="15.75" x14ac:dyDescent="0.25">
      <c r="B9" s="3"/>
      <c r="C9" s="3"/>
      <c r="D9" s="3"/>
      <c r="E9" s="3"/>
      <c r="F9" s="3"/>
      <c r="G9" s="81"/>
      <c r="H9" s="81"/>
      <c r="I9" s="82"/>
      <c r="J9" s="82"/>
      <c r="K9" s="82"/>
    </row>
    <row r="10" spans="1:12" ht="15.75" x14ac:dyDescent="0.25">
      <c r="B10" s="3"/>
      <c r="C10" s="3"/>
      <c r="D10" s="3"/>
      <c r="E10" s="3"/>
      <c r="F10" s="3"/>
      <c r="G10" s="81"/>
      <c r="H10" s="81"/>
      <c r="I10" s="82"/>
      <c r="J10" s="82"/>
      <c r="K10" s="82"/>
    </row>
    <row r="11" spans="1:12" ht="15.75" x14ac:dyDescent="0.25">
      <c r="B11" s="3"/>
      <c r="C11" s="3"/>
      <c r="D11" s="3"/>
      <c r="E11" s="3"/>
      <c r="F11" s="3"/>
      <c r="G11" s="81"/>
      <c r="H11" s="81"/>
      <c r="I11" s="82"/>
      <c r="J11" s="82"/>
      <c r="K11" s="82"/>
    </row>
    <row r="12" spans="1:12" ht="15.75" x14ac:dyDescent="0.25">
      <c r="B12" s="3"/>
      <c r="C12" s="3"/>
      <c r="D12" s="3"/>
      <c r="E12" s="3"/>
      <c r="F12" s="3"/>
      <c r="G12" s="81"/>
      <c r="H12" s="81"/>
      <c r="I12" s="82"/>
      <c r="J12" s="82"/>
      <c r="K12" s="82"/>
    </row>
    <row r="13" spans="1:12" ht="15.75" x14ac:dyDescent="0.25">
      <c r="B13" s="3"/>
      <c r="C13" s="3"/>
      <c r="D13" s="3"/>
      <c r="E13" s="3"/>
      <c r="F13" s="3"/>
      <c r="G13" s="81"/>
      <c r="H13" s="81"/>
      <c r="I13" s="82"/>
      <c r="J13" s="82"/>
      <c r="K13" s="82"/>
    </row>
    <row r="14" spans="1:12" ht="24.75" x14ac:dyDescent="0.25">
      <c r="A14" s="5" t="s">
        <v>8</v>
      </c>
      <c r="B14" s="5" t="s">
        <v>1</v>
      </c>
      <c r="C14" s="5" t="s">
        <v>6</v>
      </c>
      <c r="D14" s="5" t="s">
        <v>194</v>
      </c>
      <c r="E14" s="5" t="s">
        <v>3</v>
      </c>
      <c r="F14" s="5" t="s">
        <v>4</v>
      </c>
      <c r="G14" s="111" t="s">
        <v>0</v>
      </c>
      <c r="H14" s="111" t="s">
        <v>192</v>
      </c>
      <c r="I14" s="112" t="s">
        <v>2</v>
      </c>
      <c r="J14" s="112" t="s">
        <v>193</v>
      </c>
      <c r="K14" s="111" t="s">
        <v>11</v>
      </c>
    </row>
    <row r="15" spans="1:12" ht="93" customHeight="1" x14ac:dyDescent="0.25">
      <c r="A15" s="12" t="s">
        <v>9</v>
      </c>
      <c r="B15" s="11" t="s">
        <v>151</v>
      </c>
      <c r="C15" s="11" t="s">
        <v>152</v>
      </c>
      <c r="D15" s="86"/>
      <c r="E15" s="12" t="s">
        <v>10</v>
      </c>
      <c r="F15" s="12">
        <v>1</v>
      </c>
      <c r="G15" s="136">
        <v>0</v>
      </c>
      <c r="H15" s="137">
        <f>G15*1.21</f>
        <v>0</v>
      </c>
      <c r="I15" s="137">
        <f>F15*G15</f>
        <v>0</v>
      </c>
      <c r="J15" s="137">
        <f>I15*0.21</f>
        <v>0</v>
      </c>
      <c r="K15" s="137">
        <f>SUM(I15:J15)</f>
        <v>0</v>
      </c>
      <c r="L15" s="13"/>
    </row>
    <row r="16" spans="1:12" x14ac:dyDescent="0.25">
      <c r="A16" s="7"/>
      <c r="B16" s="7"/>
      <c r="C16" s="7" t="s">
        <v>2</v>
      </c>
      <c r="D16" s="7"/>
      <c r="E16" s="8" t="s">
        <v>5</v>
      </c>
      <c r="F16" s="8" t="s">
        <v>5</v>
      </c>
      <c r="G16" s="80" t="s">
        <v>5</v>
      </c>
      <c r="H16" s="113"/>
      <c r="I16" s="159">
        <f>SUM(I15)</f>
        <v>0</v>
      </c>
      <c r="J16" s="159">
        <f>SUM(J15)</f>
        <v>0</v>
      </c>
      <c r="K16" s="160">
        <f>SUM(K15)</f>
        <v>0</v>
      </c>
    </row>
  </sheetData>
  <sheetProtection password="C2FC" sheet="1" objects="1" scenarios="1"/>
  <protectedRanges>
    <protectedRange sqref="D15 G15" name="Oblast1"/>
  </protectedRanges>
  <mergeCells count="1">
    <mergeCell ref="B2:K2"/>
  </mergeCells>
  <pageMargins left="0.11811023622047245" right="0.11811023622047245" top="0.19685039370078741" bottom="0.19685039370078741" header="0.31496062992125984" footer="0.31496062992125984"/>
  <pageSetup paperSize="9" scale="6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opLeftCell="A3" workbookViewId="0">
      <selection activeCell="B10" sqref="B10:B12"/>
    </sheetView>
  </sheetViews>
  <sheetFormatPr defaultRowHeight="15" x14ac:dyDescent="0.25"/>
  <cols>
    <col min="1" max="1" width="9.140625" style="1"/>
    <col min="2" max="2" width="16.42578125" style="1" customWidth="1"/>
    <col min="3" max="3" width="30.7109375" style="1" customWidth="1"/>
    <col min="4" max="4" width="29.7109375" style="1" customWidth="1"/>
    <col min="5" max="6" width="9.140625" style="1"/>
    <col min="7" max="7" width="17.42578125" style="85" customWidth="1"/>
    <col min="8" max="8" width="18.28515625" style="85" customWidth="1"/>
    <col min="9" max="9" width="17" style="85" customWidth="1"/>
    <col min="10" max="10" width="20.140625" style="85" customWidth="1"/>
    <col min="11" max="11" width="18.7109375" style="85" customWidth="1"/>
    <col min="12" max="13" width="9.140625" style="1"/>
    <col min="14" max="14" width="11.5703125" style="1" bestFit="1" customWidth="1"/>
    <col min="15" max="16384" width="9.140625" style="1"/>
  </cols>
  <sheetData>
    <row r="2" spans="1:11" ht="38.25" customHeight="1" x14ac:dyDescent="0.25"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7" spans="1:11" ht="15.75" x14ac:dyDescent="0.25">
      <c r="B7" s="6" t="s">
        <v>7</v>
      </c>
      <c r="C7" s="2"/>
      <c r="D7" s="2"/>
      <c r="E7" s="2"/>
      <c r="F7" s="2"/>
      <c r="G7" s="81"/>
      <c r="H7" s="81"/>
      <c r="I7" s="82"/>
      <c r="J7" s="82"/>
      <c r="K7" s="82"/>
    </row>
    <row r="8" spans="1:11" ht="15.75" x14ac:dyDescent="0.25">
      <c r="B8" s="3"/>
      <c r="C8" s="3"/>
      <c r="D8" s="3"/>
      <c r="E8" s="3"/>
      <c r="F8" s="3"/>
      <c r="G8" s="81"/>
      <c r="H8" s="81"/>
      <c r="I8" s="82"/>
      <c r="J8" s="82"/>
      <c r="K8" s="82"/>
    </row>
    <row r="9" spans="1:11" ht="15.75" x14ac:dyDescent="0.25">
      <c r="B9" s="3"/>
      <c r="C9" s="3"/>
      <c r="D9" s="3"/>
      <c r="E9" s="3"/>
      <c r="F9" s="3"/>
      <c r="G9" s="81"/>
      <c r="H9" s="81"/>
      <c r="I9" s="82"/>
      <c r="J9" s="82"/>
      <c r="K9" s="82"/>
    </row>
    <row r="10" spans="1:11" ht="15.75" x14ac:dyDescent="0.25">
      <c r="B10" s="3"/>
      <c r="C10" s="3"/>
      <c r="D10" s="3"/>
      <c r="E10" s="3"/>
      <c r="F10" s="3"/>
      <c r="G10" s="81"/>
      <c r="H10" s="81"/>
      <c r="I10" s="82"/>
      <c r="J10" s="82"/>
      <c r="K10" s="82"/>
    </row>
    <row r="11" spans="1:11" ht="15.75" x14ac:dyDescent="0.25">
      <c r="B11" s="3"/>
      <c r="C11" s="3"/>
      <c r="D11" s="3"/>
      <c r="E11" s="3"/>
      <c r="F11" s="3"/>
      <c r="G11" s="81"/>
      <c r="H11" s="81"/>
      <c r="I11" s="82"/>
      <c r="J11" s="82"/>
      <c r="K11" s="82"/>
    </row>
    <row r="12" spans="1:11" ht="15.75" x14ac:dyDescent="0.25">
      <c r="B12" s="3"/>
      <c r="C12" s="3"/>
      <c r="D12" s="3"/>
      <c r="E12" s="3"/>
      <c r="F12" s="3"/>
      <c r="G12" s="81"/>
      <c r="H12" s="81"/>
      <c r="I12" s="82"/>
      <c r="J12" s="82"/>
      <c r="K12" s="82"/>
    </row>
    <row r="13" spans="1:11" ht="15.75" x14ac:dyDescent="0.25">
      <c r="B13" s="3"/>
      <c r="C13" s="3"/>
      <c r="D13" s="3"/>
      <c r="E13" s="3"/>
      <c r="F13" s="3"/>
      <c r="G13" s="81"/>
      <c r="H13" s="81"/>
      <c r="I13" s="82"/>
      <c r="J13" s="82"/>
      <c r="K13" s="82"/>
    </row>
    <row r="14" spans="1:11" ht="24.75" x14ac:dyDescent="0.25">
      <c r="A14" s="70" t="s">
        <v>8</v>
      </c>
      <c r="B14" s="70" t="s">
        <v>1</v>
      </c>
      <c r="C14" s="70" t="s">
        <v>6</v>
      </c>
      <c r="D14" s="70" t="s">
        <v>194</v>
      </c>
      <c r="E14" s="70" t="s">
        <v>3</v>
      </c>
      <c r="F14" s="70" t="s">
        <v>4</v>
      </c>
      <c r="G14" s="114" t="s">
        <v>0</v>
      </c>
      <c r="H14" s="114" t="s">
        <v>192</v>
      </c>
      <c r="I14" s="115" t="s">
        <v>2</v>
      </c>
      <c r="J14" s="115" t="s">
        <v>193</v>
      </c>
      <c r="K14" s="114" t="s">
        <v>153</v>
      </c>
    </row>
    <row r="15" spans="1:11" ht="66" customHeight="1" x14ac:dyDescent="0.25">
      <c r="A15" s="12" t="s">
        <v>9</v>
      </c>
      <c r="B15" s="11" t="s">
        <v>154</v>
      </c>
      <c r="C15" s="11" t="s">
        <v>155</v>
      </c>
      <c r="D15" s="86"/>
      <c r="E15" s="12" t="s">
        <v>10</v>
      </c>
      <c r="F15" s="12">
        <v>1</v>
      </c>
      <c r="G15" s="136">
        <v>0</v>
      </c>
      <c r="H15" s="142">
        <f>G15*1.21</f>
        <v>0</v>
      </c>
      <c r="I15" s="137">
        <f>F15*G15</f>
        <v>0</v>
      </c>
      <c r="J15" s="137">
        <f>I15*0.21</f>
        <v>0</v>
      </c>
      <c r="K15" s="137">
        <f>SUM(I15:J15)</f>
        <v>0</v>
      </c>
    </row>
    <row r="16" spans="1:11" x14ac:dyDescent="0.25">
      <c r="A16" s="71"/>
      <c r="B16" s="71"/>
      <c r="C16" s="71" t="s">
        <v>2</v>
      </c>
      <c r="D16" s="71"/>
      <c r="E16" s="72" t="s">
        <v>5</v>
      </c>
      <c r="F16" s="72" t="s">
        <v>5</v>
      </c>
      <c r="G16" s="116" t="s">
        <v>5</v>
      </c>
      <c r="H16" s="117"/>
      <c r="I16" s="161">
        <f>SUM(I15)</f>
        <v>0</v>
      </c>
      <c r="J16" s="161">
        <f>SUM(J15)</f>
        <v>0</v>
      </c>
      <c r="K16" s="162">
        <f>SUM(K15)</f>
        <v>0</v>
      </c>
    </row>
  </sheetData>
  <sheetProtection password="C2FC" sheet="1" objects="1" scenarios="1"/>
  <protectedRanges>
    <protectedRange sqref="D15 G15" name="Oblast1"/>
  </protectedRanges>
  <mergeCells count="1">
    <mergeCell ref="B2:K2"/>
  </mergeCells>
  <pageMargins left="0.11811023622047245" right="0.11811023622047245" top="0.19685039370078741" bottom="0.19685039370078741" header="0.31496062992125984" footer="0.31496062992125984"/>
  <pageSetup paperSize="9" scale="65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85" zoomScaleNormal="85" workbookViewId="0">
      <selection activeCell="A8" sqref="A8:A10"/>
    </sheetView>
  </sheetViews>
  <sheetFormatPr defaultRowHeight="15" x14ac:dyDescent="0.25"/>
  <cols>
    <col min="1" max="1" width="40.5703125" style="1" customWidth="1"/>
    <col min="2" max="2" width="98.42578125" style="1" customWidth="1"/>
    <col min="3" max="3" width="106" style="1" customWidth="1"/>
    <col min="4" max="4" width="9.5703125" style="1" customWidth="1"/>
    <col min="5" max="5" width="14.7109375" style="1" customWidth="1"/>
    <col min="6" max="6" width="23.28515625" style="85" customWidth="1"/>
    <col min="7" max="7" width="24.42578125" style="85" customWidth="1"/>
    <col min="8" max="8" width="24.7109375" style="85" customWidth="1"/>
    <col min="9" max="9" width="24" style="85" customWidth="1"/>
    <col min="10" max="10" width="23.42578125" style="85" customWidth="1"/>
    <col min="11" max="12" width="9.140625" style="1"/>
    <col min="13" max="13" width="11.28515625" style="1" bestFit="1" customWidth="1"/>
    <col min="14" max="16384" width="9.140625" style="1"/>
  </cols>
  <sheetData>
    <row r="1" spans="1:10" x14ac:dyDescent="0.25">
      <c r="A1" s="73"/>
      <c r="B1" s="59"/>
      <c r="C1" s="59"/>
      <c r="D1" s="59"/>
      <c r="F1" s="119"/>
      <c r="G1" s="119"/>
    </row>
    <row r="2" spans="1:10" x14ac:dyDescent="0.25">
      <c r="A2" s="59"/>
      <c r="B2" s="59"/>
      <c r="C2" s="59"/>
      <c r="D2" s="59"/>
      <c r="F2" s="119"/>
      <c r="G2" s="119"/>
    </row>
    <row r="3" spans="1:10" ht="84.75" customHeight="1" x14ac:dyDescent="0.25">
      <c r="A3" s="59"/>
      <c r="B3" s="59"/>
      <c r="C3" s="59"/>
      <c r="D3" s="59"/>
      <c r="F3" s="119"/>
      <c r="G3" s="119"/>
    </row>
    <row r="4" spans="1:10" ht="15.75" x14ac:dyDescent="0.25">
      <c r="A4" s="47" t="s">
        <v>7</v>
      </c>
      <c r="B4" s="47"/>
      <c r="C4" s="47"/>
      <c r="D4" s="2"/>
      <c r="E4" s="2"/>
      <c r="F4" s="81"/>
      <c r="G4" s="81"/>
      <c r="H4" s="81"/>
      <c r="I4" s="81"/>
    </row>
    <row r="5" spans="1:10" ht="15.75" x14ac:dyDescent="0.25">
      <c r="A5" s="3"/>
      <c r="B5" s="3"/>
      <c r="C5" s="3"/>
      <c r="D5" s="3"/>
      <c r="E5" s="3"/>
      <c r="F5" s="120"/>
      <c r="G5" s="120"/>
    </row>
    <row r="6" spans="1:10" ht="15.75" x14ac:dyDescent="0.25">
      <c r="A6" s="3"/>
      <c r="B6" s="3"/>
      <c r="C6" s="3"/>
      <c r="D6" s="3"/>
      <c r="E6" s="3"/>
      <c r="F6" s="120"/>
      <c r="G6" s="120"/>
    </row>
    <row r="7" spans="1:10" ht="15.75" x14ac:dyDescent="0.25">
      <c r="A7" s="3"/>
      <c r="B7" s="3"/>
      <c r="C7" s="3"/>
      <c r="D7" s="3"/>
      <c r="E7" s="3"/>
      <c r="F7" s="120"/>
      <c r="G7" s="120"/>
    </row>
    <row r="8" spans="1:10" ht="15.75" x14ac:dyDescent="0.25">
      <c r="A8" s="48"/>
      <c r="B8" s="48"/>
      <c r="C8" s="48"/>
      <c r="D8" s="59"/>
      <c r="F8" s="119"/>
      <c r="G8" s="119"/>
    </row>
    <row r="9" spans="1:10" ht="15.75" x14ac:dyDescent="0.25">
      <c r="A9" s="48"/>
      <c r="B9" s="48"/>
      <c r="C9" s="48"/>
      <c r="D9" s="59"/>
      <c r="F9" s="119"/>
      <c r="G9" s="119"/>
    </row>
    <row r="10" spans="1:10" ht="15.75" x14ac:dyDescent="0.25">
      <c r="A10" s="48"/>
      <c r="B10" s="48"/>
      <c r="C10" s="48"/>
      <c r="D10" s="59"/>
      <c r="F10" s="119"/>
      <c r="G10" s="119"/>
    </row>
    <row r="11" spans="1:10" x14ac:dyDescent="0.25">
      <c r="A11" s="59"/>
      <c r="B11" s="59"/>
      <c r="C11" s="59"/>
      <c r="D11" s="59"/>
      <c r="F11" s="119"/>
      <c r="G11" s="119"/>
    </row>
    <row r="12" spans="1:10" ht="15.75" thickBot="1" x14ac:dyDescent="0.3">
      <c r="A12" s="74"/>
      <c r="B12" s="59"/>
      <c r="C12" s="59"/>
      <c r="D12" s="59"/>
      <c r="F12" s="119"/>
      <c r="G12" s="119"/>
    </row>
    <row r="13" spans="1:10" ht="30" thickBot="1" x14ac:dyDescent="0.3">
      <c r="A13" s="75" t="s">
        <v>1</v>
      </c>
      <c r="B13" s="75" t="s">
        <v>6</v>
      </c>
      <c r="C13" s="75" t="s">
        <v>194</v>
      </c>
      <c r="D13" s="75" t="s">
        <v>3</v>
      </c>
      <c r="E13" s="76" t="s">
        <v>4</v>
      </c>
      <c r="F13" s="121" t="s">
        <v>0</v>
      </c>
      <c r="G13" s="121" t="s">
        <v>192</v>
      </c>
      <c r="H13" s="121" t="s">
        <v>2</v>
      </c>
      <c r="I13" s="121" t="s">
        <v>193</v>
      </c>
      <c r="J13" s="121" t="s">
        <v>11</v>
      </c>
    </row>
    <row r="14" spans="1:10" ht="150.75" customHeight="1" x14ac:dyDescent="0.25">
      <c r="A14" s="164" t="s">
        <v>156</v>
      </c>
      <c r="B14" s="180" t="s">
        <v>211</v>
      </c>
      <c r="C14" s="165"/>
      <c r="D14" s="166" t="s">
        <v>73</v>
      </c>
      <c r="E14" s="166">
        <v>10</v>
      </c>
      <c r="F14" s="167">
        <v>0</v>
      </c>
      <c r="G14" s="168">
        <f>F14*1.21</f>
        <v>0</v>
      </c>
      <c r="H14" s="169">
        <f>E14*F14</f>
        <v>0</v>
      </c>
      <c r="I14" s="169">
        <f>H14*0.21</f>
        <v>0</v>
      </c>
      <c r="J14" s="169">
        <f>SUM(H14:I14)</f>
        <v>0</v>
      </c>
    </row>
    <row r="15" spans="1:10" ht="288.75" customHeight="1" x14ac:dyDescent="0.25">
      <c r="A15" s="171" t="s">
        <v>157</v>
      </c>
      <c r="B15" s="181" t="s">
        <v>228</v>
      </c>
      <c r="C15" s="172"/>
      <c r="D15" s="173" t="s">
        <v>73</v>
      </c>
      <c r="E15" s="173">
        <v>10</v>
      </c>
      <c r="F15" s="174">
        <v>0</v>
      </c>
      <c r="G15" s="168">
        <f t="shared" ref="G15:G31" si="0">F15*1.21</f>
        <v>0</v>
      </c>
      <c r="H15" s="169">
        <f t="shared" ref="H15:H31" si="1">E15*F15</f>
        <v>0</v>
      </c>
      <c r="I15" s="169">
        <f t="shared" ref="I15:I30" si="2">H15*0.21</f>
        <v>0</v>
      </c>
      <c r="J15" s="169">
        <f t="shared" ref="J15:J31" si="3">SUM(H15:I15)</f>
        <v>0</v>
      </c>
    </row>
    <row r="16" spans="1:10" ht="207.75" customHeight="1" x14ac:dyDescent="0.25">
      <c r="A16" s="171" t="s">
        <v>158</v>
      </c>
      <c r="B16" s="181" t="s">
        <v>212</v>
      </c>
      <c r="C16" s="172"/>
      <c r="D16" s="173" t="s">
        <v>73</v>
      </c>
      <c r="E16" s="173">
        <v>1</v>
      </c>
      <c r="F16" s="174">
        <v>0</v>
      </c>
      <c r="G16" s="168">
        <f t="shared" si="0"/>
        <v>0</v>
      </c>
      <c r="H16" s="169">
        <f t="shared" si="1"/>
        <v>0</v>
      </c>
      <c r="I16" s="169">
        <f t="shared" si="2"/>
        <v>0</v>
      </c>
      <c r="J16" s="169">
        <f t="shared" si="3"/>
        <v>0</v>
      </c>
    </row>
    <row r="17" spans="1:10" ht="137.25" customHeight="1" x14ac:dyDescent="0.25">
      <c r="A17" s="171" t="s">
        <v>159</v>
      </c>
      <c r="B17" s="181" t="s">
        <v>230</v>
      </c>
      <c r="C17" s="172"/>
      <c r="D17" s="173" t="s">
        <v>73</v>
      </c>
      <c r="E17" s="173">
        <v>1</v>
      </c>
      <c r="F17" s="174">
        <v>0</v>
      </c>
      <c r="G17" s="168">
        <f t="shared" si="0"/>
        <v>0</v>
      </c>
      <c r="H17" s="169">
        <f t="shared" si="1"/>
        <v>0</v>
      </c>
      <c r="I17" s="169">
        <f t="shared" si="2"/>
        <v>0</v>
      </c>
      <c r="J17" s="169">
        <f t="shared" si="3"/>
        <v>0</v>
      </c>
    </row>
    <row r="18" spans="1:10" ht="95.25" customHeight="1" x14ac:dyDescent="0.25">
      <c r="A18" s="171" t="s">
        <v>160</v>
      </c>
      <c r="B18" s="182" t="s">
        <v>213</v>
      </c>
      <c r="C18" s="170"/>
      <c r="D18" s="173" t="s">
        <v>73</v>
      </c>
      <c r="E18" s="173">
        <v>1</v>
      </c>
      <c r="F18" s="174">
        <v>0</v>
      </c>
      <c r="G18" s="168">
        <f t="shared" si="0"/>
        <v>0</v>
      </c>
      <c r="H18" s="169">
        <f t="shared" si="1"/>
        <v>0</v>
      </c>
      <c r="I18" s="169">
        <f t="shared" si="2"/>
        <v>0</v>
      </c>
      <c r="J18" s="169">
        <f t="shared" si="3"/>
        <v>0</v>
      </c>
    </row>
    <row r="19" spans="1:10" ht="288.75" customHeight="1" x14ac:dyDescent="0.25">
      <c r="A19" s="171" t="s">
        <v>161</v>
      </c>
      <c r="B19" s="181" t="s">
        <v>214</v>
      </c>
      <c r="C19" s="172"/>
      <c r="D19" s="173" t="s">
        <v>73</v>
      </c>
      <c r="E19" s="173">
        <v>1</v>
      </c>
      <c r="F19" s="174">
        <v>0</v>
      </c>
      <c r="G19" s="168">
        <f t="shared" si="0"/>
        <v>0</v>
      </c>
      <c r="H19" s="169">
        <f t="shared" si="1"/>
        <v>0</v>
      </c>
      <c r="I19" s="169">
        <f t="shared" si="2"/>
        <v>0</v>
      </c>
      <c r="J19" s="169">
        <f t="shared" si="3"/>
        <v>0</v>
      </c>
    </row>
    <row r="20" spans="1:10" ht="300" customHeight="1" x14ac:dyDescent="0.25">
      <c r="A20" s="171" t="s">
        <v>162</v>
      </c>
      <c r="B20" s="181" t="s">
        <v>215</v>
      </c>
      <c r="C20" s="172"/>
      <c r="D20" s="173" t="s">
        <v>73</v>
      </c>
      <c r="E20" s="173">
        <v>1</v>
      </c>
      <c r="F20" s="174">
        <v>0</v>
      </c>
      <c r="G20" s="168">
        <f t="shared" si="0"/>
        <v>0</v>
      </c>
      <c r="H20" s="169">
        <f t="shared" si="1"/>
        <v>0</v>
      </c>
      <c r="I20" s="169">
        <f t="shared" si="2"/>
        <v>0</v>
      </c>
      <c r="J20" s="169">
        <f t="shared" si="3"/>
        <v>0</v>
      </c>
    </row>
    <row r="21" spans="1:10" ht="256.5" customHeight="1" x14ac:dyDescent="0.25">
      <c r="A21" s="171" t="s">
        <v>163</v>
      </c>
      <c r="B21" s="181" t="s">
        <v>216</v>
      </c>
      <c r="C21" s="172"/>
      <c r="D21" s="173" t="s">
        <v>73</v>
      </c>
      <c r="E21" s="173">
        <v>1</v>
      </c>
      <c r="F21" s="174">
        <v>0</v>
      </c>
      <c r="G21" s="168">
        <f t="shared" si="0"/>
        <v>0</v>
      </c>
      <c r="H21" s="169">
        <f t="shared" si="1"/>
        <v>0</v>
      </c>
      <c r="I21" s="169">
        <f t="shared" si="2"/>
        <v>0</v>
      </c>
      <c r="J21" s="169">
        <f t="shared" si="3"/>
        <v>0</v>
      </c>
    </row>
    <row r="22" spans="1:10" ht="187.5" customHeight="1" x14ac:dyDescent="0.25">
      <c r="A22" s="171" t="s">
        <v>164</v>
      </c>
      <c r="B22" s="181" t="s">
        <v>217</v>
      </c>
      <c r="C22" s="172"/>
      <c r="D22" s="173" t="s">
        <v>73</v>
      </c>
      <c r="E22" s="173">
        <v>1</v>
      </c>
      <c r="F22" s="174">
        <v>0</v>
      </c>
      <c r="G22" s="168">
        <f t="shared" si="0"/>
        <v>0</v>
      </c>
      <c r="H22" s="169">
        <f t="shared" si="1"/>
        <v>0</v>
      </c>
      <c r="I22" s="169">
        <f t="shared" si="2"/>
        <v>0</v>
      </c>
      <c r="J22" s="169">
        <f t="shared" si="3"/>
        <v>0</v>
      </c>
    </row>
    <row r="23" spans="1:10" ht="182.25" customHeight="1" x14ac:dyDescent="0.25">
      <c r="A23" s="171" t="s">
        <v>165</v>
      </c>
      <c r="B23" s="181" t="s">
        <v>218</v>
      </c>
      <c r="C23" s="172"/>
      <c r="D23" s="173" t="s">
        <v>73</v>
      </c>
      <c r="E23" s="173">
        <v>1</v>
      </c>
      <c r="F23" s="174">
        <v>0</v>
      </c>
      <c r="G23" s="168">
        <f t="shared" si="0"/>
        <v>0</v>
      </c>
      <c r="H23" s="169">
        <f t="shared" si="1"/>
        <v>0</v>
      </c>
      <c r="I23" s="169">
        <f t="shared" si="2"/>
        <v>0</v>
      </c>
      <c r="J23" s="169">
        <f t="shared" si="3"/>
        <v>0</v>
      </c>
    </row>
    <row r="24" spans="1:10" ht="153.75" customHeight="1" x14ac:dyDescent="0.25">
      <c r="A24" s="171" t="s">
        <v>166</v>
      </c>
      <c r="B24" s="181" t="s">
        <v>219</v>
      </c>
      <c r="C24" s="172"/>
      <c r="D24" s="173" t="s">
        <v>73</v>
      </c>
      <c r="E24" s="173">
        <v>1</v>
      </c>
      <c r="F24" s="174">
        <v>0</v>
      </c>
      <c r="G24" s="168">
        <f t="shared" si="0"/>
        <v>0</v>
      </c>
      <c r="H24" s="169">
        <f t="shared" si="1"/>
        <v>0</v>
      </c>
      <c r="I24" s="169">
        <f t="shared" si="2"/>
        <v>0</v>
      </c>
      <c r="J24" s="169">
        <f t="shared" si="3"/>
        <v>0</v>
      </c>
    </row>
    <row r="25" spans="1:10" ht="123.75" customHeight="1" x14ac:dyDescent="0.25">
      <c r="A25" s="171" t="s">
        <v>167</v>
      </c>
      <c r="B25" s="181" t="s">
        <v>220</v>
      </c>
      <c r="C25" s="172"/>
      <c r="D25" s="173" t="s">
        <v>73</v>
      </c>
      <c r="E25" s="173">
        <v>1</v>
      </c>
      <c r="F25" s="174">
        <v>0</v>
      </c>
      <c r="G25" s="168">
        <f t="shared" si="0"/>
        <v>0</v>
      </c>
      <c r="H25" s="169">
        <f t="shared" si="1"/>
        <v>0</v>
      </c>
      <c r="I25" s="169">
        <f t="shared" si="2"/>
        <v>0</v>
      </c>
      <c r="J25" s="169">
        <f t="shared" si="3"/>
        <v>0</v>
      </c>
    </row>
    <row r="26" spans="1:10" ht="282.75" customHeight="1" x14ac:dyDescent="0.25">
      <c r="A26" s="171" t="s">
        <v>168</v>
      </c>
      <c r="B26" s="181" t="s">
        <v>221</v>
      </c>
      <c r="C26" s="172"/>
      <c r="D26" s="173" t="s">
        <v>73</v>
      </c>
      <c r="E26" s="173">
        <v>10</v>
      </c>
      <c r="F26" s="174">
        <v>0</v>
      </c>
      <c r="G26" s="168">
        <f t="shared" si="0"/>
        <v>0</v>
      </c>
      <c r="H26" s="169">
        <f t="shared" si="1"/>
        <v>0</v>
      </c>
      <c r="I26" s="169">
        <f t="shared" si="2"/>
        <v>0</v>
      </c>
      <c r="J26" s="169">
        <f t="shared" si="3"/>
        <v>0</v>
      </c>
    </row>
    <row r="27" spans="1:10" ht="134.25" customHeight="1" x14ac:dyDescent="0.25">
      <c r="A27" s="171" t="s">
        <v>169</v>
      </c>
      <c r="B27" s="181" t="s">
        <v>222</v>
      </c>
      <c r="C27" s="172"/>
      <c r="D27" s="173" t="s">
        <v>73</v>
      </c>
      <c r="E27" s="173">
        <v>1</v>
      </c>
      <c r="F27" s="174">
        <v>0</v>
      </c>
      <c r="G27" s="168">
        <f t="shared" si="0"/>
        <v>0</v>
      </c>
      <c r="H27" s="169">
        <f t="shared" si="1"/>
        <v>0</v>
      </c>
      <c r="I27" s="169">
        <f t="shared" si="2"/>
        <v>0</v>
      </c>
      <c r="J27" s="169">
        <f t="shared" si="3"/>
        <v>0</v>
      </c>
    </row>
    <row r="28" spans="1:10" ht="113.25" customHeight="1" x14ac:dyDescent="0.25">
      <c r="A28" s="171" t="s">
        <v>170</v>
      </c>
      <c r="B28" s="181" t="s">
        <v>223</v>
      </c>
      <c r="C28" s="172"/>
      <c r="D28" s="173" t="s">
        <v>73</v>
      </c>
      <c r="E28" s="173">
        <v>10</v>
      </c>
      <c r="F28" s="174">
        <v>0</v>
      </c>
      <c r="G28" s="168">
        <f t="shared" si="0"/>
        <v>0</v>
      </c>
      <c r="H28" s="169">
        <f t="shared" si="1"/>
        <v>0</v>
      </c>
      <c r="I28" s="169">
        <f t="shared" si="2"/>
        <v>0</v>
      </c>
      <c r="J28" s="169">
        <f t="shared" si="3"/>
        <v>0</v>
      </c>
    </row>
    <row r="29" spans="1:10" ht="163.5" customHeight="1" x14ac:dyDescent="0.25">
      <c r="A29" s="171" t="s">
        <v>171</v>
      </c>
      <c r="B29" s="181" t="s">
        <v>224</v>
      </c>
      <c r="C29" s="172"/>
      <c r="D29" s="173" t="s">
        <v>73</v>
      </c>
      <c r="E29" s="173">
        <v>10</v>
      </c>
      <c r="F29" s="174">
        <v>0</v>
      </c>
      <c r="G29" s="168">
        <f t="shared" si="0"/>
        <v>0</v>
      </c>
      <c r="H29" s="169">
        <f t="shared" si="1"/>
        <v>0</v>
      </c>
      <c r="I29" s="169">
        <f t="shared" si="2"/>
        <v>0</v>
      </c>
      <c r="J29" s="169">
        <f t="shared" si="3"/>
        <v>0</v>
      </c>
    </row>
    <row r="30" spans="1:10" ht="154.5" customHeight="1" x14ac:dyDescent="0.25">
      <c r="A30" s="171" t="s">
        <v>172</v>
      </c>
      <c r="B30" s="181" t="s">
        <v>225</v>
      </c>
      <c r="C30" s="172"/>
      <c r="D30" s="173" t="s">
        <v>73</v>
      </c>
      <c r="E30" s="173">
        <v>10</v>
      </c>
      <c r="F30" s="174">
        <v>0</v>
      </c>
      <c r="G30" s="168">
        <f t="shared" si="0"/>
        <v>0</v>
      </c>
      <c r="H30" s="169">
        <f t="shared" si="1"/>
        <v>0</v>
      </c>
      <c r="I30" s="169">
        <f t="shared" si="2"/>
        <v>0</v>
      </c>
      <c r="J30" s="169">
        <f t="shared" si="3"/>
        <v>0</v>
      </c>
    </row>
    <row r="31" spans="1:10" ht="164.25" customHeight="1" thickBot="1" x14ac:dyDescent="0.3">
      <c r="A31" s="171" t="s">
        <v>173</v>
      </c>
      <c r="B31" s="181" t="s">
        <v>226</v>
      </c>
      <c r="C31" s="172"/>
      <c r="D31" s="173" t="s">
        <v>73</v>
      </c>
      <c r="E31" s="175">
        <v>1</v>
      </c>
      <c r="F31" s="176">
        <v>0</v>
      </c>
      <c r="G31" s="177">
        <f t="shared" si="0"/>
        <v>0</v>
      </c>
      <c r="H31" s="178">
        <f t="shared" si="1"/>
        <v>0</v>
      </c>
      <c r="I31" s="169">
        <f>H31*0.21</f>
        <v>0</v>
      </c>
      <c r="J31" s="178">
        <f t="shared" si="3"/>
        <v>0</v>
      </c>
    </row>
    <row r="32" spans="1:10" ht="15.75" thickBot="1" x14ac:dyDescent="0.3">
      <c r="A32" s="77" t="s">
        <v>174</v>
      </c>
      <c r="B32" s="77"/>
      <c r="C32" s="118"/>
      <c r="D32" s="78" t="s">
        <v>5</v>
      </c>
      <c r="E32" s="75" t="s">
        <v>5</v>
      </c>
      <c r="F32" s="122" t="s">
        <v>5</v>
      </c>
      <c r="G32" s="122"/>
      <c r="H32" s="163">
        <f>SUM(H14:H31)</f>
        <v>0</v>
      </c>
      <c r="I32" s="163">
        <f>SUM(I14:I31)</f>
        <v>0</v>
      </c>
      <c r="J32" s="163">
        <f>SUM(J14:J31)</f>
        <v>0</v>
      </c>
    </row>
  </sheetData>
  <sheetProtection password="C2FC" sheet="1" objects="1" scenarios="1"/>
  <protectedRanges>
    <protectedRange sqref="C14:C31 F14:F31" name="Oblast1"/>
  </protectedRanges>
  <pageMargins left="0" right="0" top="0.19685039370078741" bottom="0.19685039370078741" header="0.31496062992125984" footer="0.31496062992125984"/>
  <pageSetup paperSize="9" scale="3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70" zoomScaleNormal="70" workbookViewId="0">
      <selection activeCell="B8" sqref="B8"/>
    </sheetView>
  </sheetViews>
  <sheetFormatPr defaultRowHeight="15" x14ac:dyDescent="0.25"/>
  <cols>
    <col min="1" max="1" width="40.5703125" style="1" customWidth="1"/>
    <col min="2" max="2" width="94" style="1" customWidth="1"/>
    <col min="3" max="3" width="93" style="1" customWidth="1"/>
    <col min="4" max="4" width="9.5703125" style="1" customWidth="1"/>
    <col min="5" max="5" width="14.7109375" style="1" customWidth="1"/>
    <col min="6" max="6" width="32.7109375" style="85" customWidth="1"/>
    <col min="7" max="7" width="25.7109375" style="85" customWidth="1"/>
    <col min="8" max="8" width="25.85546875" style="85" customWidth="1"/>
    <col min="9" max="9" width="26.5703125" style="85" customWidth="1"/>
    <col min="10" max="10" width="25.42578125" style="85" customWidth="1"/>
    <col min="11" max="16384" width="9.140625" style="1"/>
  </cols>
  <sheetData>
    <row r="1" spans="1:10" x14ac:dyDescent="0.25">
      <c r="A1" s="73"/>
      <c r="B1" s="59"/>
      <c r="C1" s="59"/>
      <c r="D1" s="59"/>
      <c r="F1" s="119"/>
      <c r="G1" s="119"/>
    </row>
    <row r="2" spans="1:10" x14ac:dyDescent="0.25">
      <c r="A2" s="59"/>
      <c r="B2" s="59"/>
      <c r="C2" s="59"/>
      <c r="D2" s="59"/>
      <c r="F2" s="119"/>
      <c r="G2" s="119"/>
    </row>
    <row r="3" spans="1:10" ht="84.75" customHeight="1" x14ac:dyDescent="0.25">
      <c r="A3" s="59"/>
      <c r="B3" s="59"/>
      <c r="C3" s="59"/>
      <c r="D3" s="59"/>
      <c r="F3" s="119"/>
      <c r="G3" s="119"/>
    </row>
    <row r="4" spans="1:10" ht="15.75" x14ac:dyDescent="0.25">
      <c r="A4" s="47" t="s">
        <v>7</v>
      </c>
      <c r="B4" s="47"/>
      <c r="C4" s="47"/>
      <c r="D4" s="2"/>
      <c r="E4" s="2"/>
      <c r="F4" s="81"/>
      <c r="G4" s="81"/>
      <c r="H4" s="81"/>
      <c r="I4" s="81"/>
    </row>
    <row r="5" spans="1:10" ht="15.75" x14ac:dyDescent="0.25">
      <c r="A5" s="3"/>
      <c r="B5" s="3"/>
      <c r="C5" s="3"/>
      <c r="D5" s="3"/>
      <c r="E5" s="3"/>
      <c r="F5" s="120"/>
      <c r="G5" s="120"/>
    </row>
    <row r="6" spans="1:10" ht="15.75" x14ac:dyDescent="0.25">
      <c r="A6" s="3"/>
      <c r="B6" s="3"/>
      <c r="C6" s="3"/>
      <c r="D6" s="3"/>
      <c r="E6" s="3"/>
      <c r="F6" s="120"/>
      <c r="G6" s="120"/>
    </row>
    <row r="7" spans="1:10" ht="15.75" x14ac:dyDescent="0.25">
      <c r="A7" s="3"/>
      <c r="B7" s="3"/>
      <c r="C7" s="3"/>
      <c r="D7" s="3"/>
      <c r="E7" s="3"/>
      <c r="F7" s="120"/>
      <c r="G7" s="120"/>
    </row>
    <row r="8" spans="1:10" ht="15.75" x14ac:dyDescent="0.25">
      <c r="A8" s="48"/>
      <c r="B8" s="48"/>
      <c r="C8" s="48"/>
      <c r="D8" s="59"/>
      <c r="F8" s="119"/>
      <c r="G8" s="119"/>
    </row>
    <row r="9" spans="1:10" ht="15.75" x14ac:dyDescent="0.25">
      <c r="A9" s="48"/>
      <c r="B9" s="48"/>
      <c r="C9" s="48"/>
      <c r="D9" s="59"/>
      <c r="F9" s="119"/>
      <c r="G9" s="119"/>
    </row>
    <row r="10" spans="1:10" ht="15.75" x14ac:dyDescent="0.25">
      <c r="A10" s="48"/>
      <c r="B10" s="48"/>
      <c r="C10" s="48"/>
      <c r="D10" s="59"/>
      <c r="F10" s="119"/>
      <c r="G10" s="119"/>
    </row>
    <row r="11" spans="1:10" x14ac:dyDescent="0.25">
      <c r="A11" s="59"/>
      <c r="B11" s="59"/>
      <c r="C11" s="59"/>
      <c r="D11" s="59"/>
      <c r="F11" s="119"/>
      <c r="G11" s="119"/>
    </row>
    <row r="12" spans="1:10" ht="15.75" thickBot="1" x14ac:dyDescent="0.3">
      <c r="A12" s="74"/>
      <c r="B12" s="59"/>
      <c r="C12" s="59"/>
      <c r="D12" s="59"/>
      <c r="F12" s="119"/>
      <c r="G12" s="119"/>
    </row>
    <row r="13" spans="1:10" ht="30" thickBot="1" x14ac:dyDescent="0.3">
      <c r="A13" s="75" t="s">
        <v>1</v>
      </c>
      <c r="B13" s="75" t="s">
        <v>6</v>
      </c>
      <c r="C13" s="75" t="s">
        <v>194</v>
      </c>
      <c r="D13" s="75" t="s">
        <v>3</v>
      </c>
      <c r="E13" s="76" t="s">
        <v>4</v>
      </c>
      <c r="F13" s="121" t="s">
        <v>0</v>
      </c>
      <c r="G13" s="121" t="s">
        <v>192</v>
      </c>
      <c r="H13" s="121" t="s">
        <v>2</v>
      </c>
      <c r="I13" s="121" t="s">
        <v>193</v>
      </c>
      <c r="J13" s="121" t="s">
        <v>11</v>
      </c>
    </row>
    <row r="14" spans="1:10" ht="126.75" customHeight="1" x14ac:dyDescent="0.25">
      <c r="A14" s="164" t="s">
        <v>156</v>
      </c>
      <c r="B14" s="180" t="s">
        <v>227</v>
      </c>
      <c r="C14" s="165"/>
      <c r="D14" s="166" t="s">
        <v>73</v>
      </c>
      <c r="E14" s="166">
        <v>10</v>
      </c>
      <c r="F14" s="167">
        <v>0</v>
      </c>
      <c r="G14" s="168">
        <f>F14*1.21</f>
        <v>0</v>
      </c>
      <c r="H14" s="169">
        <f>E14*F14</f>
        <v>0</v>
      </c>
      <c r="I14" s="169">
        <f>H14*0.21</f>
        <v>0</v>
      </c>
      <c r="J14" s="169">
        <f>SUM(H14:I14)</f>
        <v>0</v>
      </c>
    </row>
    <row r="15" spans="1:10" ht="276.75" customHeight="1" x14ac:dyDescent="0.25">
      <c r="A15" s="171" t="s">
        <v>157</v>
      </c>
      <c r="B15" s="181" t="s">
        <v>229</v>
      </c>
      <c r="C15" s="172"/>
      <c r="D15" s="173" t="s">
        <v>73</v>
      </c>
      <c r="E15" s="173">
        <v>10</v>
      </c>
      <c r="F15" s="174">
        <v>0</v>
      </c>
      <c r="G15" s="168">
        <f t="shared" ref="G15:G31" si="0">F15*1.21</f>
        <v>0</v>
      </c>
      <c r="H15" s="169">
        <f t="shared" ref="H15:H31" si="1">E15*F15</f>
        <v>0</v>
      </c>
      <c r="I15" s="169">
        <f t="shared" ref="I15:I31" si="2">H15*0.21</f>
        <v>0</v>
      </c>
      <c r="J15" s="169">
        <f t="shared" ref="J15:J31" si="3">SUM(H15:I15)</f>
        <v>0</v>
      </c>
    </row>
    <row r="16" spans="1:10" ht="192" customHeight="1" x14ac:dyDescent="0.25">
      <c r="A16" s="171" t="s">
        <v>158</v>
      </c>
      <c r="B16" s="181" t="s">
        <v>212</v>
      </c>
      <c r="C16" s="172"/>
      <c r="D16" s="173" t="s">
        <v>73</v>
      </c>
      <c r="E16" s="173">
        <v>1</v>
      </c>
      <c r="F16" s="174">
        <v>0</v>
      </c>
      <c r="G16" s="168">
        <f t="shared" si="0"/>
        <v>0</v>
      </c>
      <c r="H16" s="169">
        <f t="shared" si="1"/>
        <v>0</v>
      </c>
      <c r="I16" s="169">
        <f t="shared" si="2"/>
        <v>0</v>
      </c>
      <c r="J16" s="169">
        <f t="shared" si="3"/>
        <v>0</v>
      </c>
    </row>
    <row r="17" spans="1:10" ht="104.25" customHeight="1" x14ac:dyDescent="0.25">
      <c r="A17" s="171" t="s">
        <v>159</v>
      </c>
      <c r="B17" s="181" t="s">
        <v>230</v>
      </c>
      <c r="C17" s="172"/>
      <c r="D17" s="173" t="s">
        <v>73</v>
      </c>
      <c r="E17" s="173">
        <v>1</v>
      </c>
      <c r="F17" s="174">
        <v>0</v>
      </c>
      <c r="G17" s="168">
        <f t="shared" si="0"/>
        <v>0</v>
      </c>
      <c r="H17" s="169">
        <f t="shared" si="1"/>
        <v>0</v>
      </c>
      <c r="I17" s="169">
        <f t="shared" si="2"/>
        <v>0</v>
      </c>
      <c r="J17" s="169">
        <f t="shared" si="3"/>
        <v>0</v>
      </c>
    </row>
    <row r="18" spans="1:10" ht="90.75" customHeight="1" x14ac:dyDescent="0.25">
      <c r="A18" s="171" t="s">
        <v>160</v>
      </c>
      <c r="B18" s="182" t="s">
        <v>213</v>
      </c>
      <c r="C18" s="170"/>
      <c r="D18" s="173" t="s">
        <v>73</v>
      </c>
      <c r="E18" s="173">
        <v>1</v>
      </c>
      <c r="F18" s="174">
        <v>0</v>
      </c>
      <c r="G18" s="168">
        <f t="shared" si="0"/>
        <v>0</v>
      </c>
      <c r="H18" s="169">
        <f t="shared" si="1"/>
        <v>0</v>
      </c>
      <c r="I18" s="169">
        <f t="shared" si="2"/>
        <v>0</v>
      </c>
      <c r="J18" s="169">
        <f t="shared" si="3"/>
        <v>0</v>
      </c>
    </row>
    <row r="19" spans="1:10" ht="294" customHeight="1" x14ac:dyDescent="0.25">
      <c r="A19" s="171" t="s">
        <v>161</v>
      </c>
      <c r="B19" s="181" t="s">
        <v>214</v>
      </c>
      <c r="C19" s="172"/>
      <c r="D19" s="173" t="s">
        <v>73</v>
      </c>
      <c r="E19" s="173">
        <v>1</v>
      </c>
      <c r="F19" s="174">
        <v>0</v>
      </c>
      <c r="G19" s="168">
        <f t="shared" si="0"/>
        <v>0</v>
      </c>
      <c r="H19" s="169">
        <f t="shared" si="1"/>
        <v>0</v>
      </c>
      <c r="I19" s="169">
        <f t="shared" si="2"/>
        <v>0</v>
      </c>
      <c r="J19" s="169">
        <f t="shared" si="3"/>
        <v>0</v>
      </c>
    </row>
    <row r="20" spans="1:10" ht="309.75" customHeight="1" x14ac:dyDescent="0.25">
      <c r="A20" s="171" t="s">
        <v>162</v>
      </c>
      <c r="B20" s="181" t="s">
        <v>215</v>
      </c>
      <c r="C20" s="172"/>
      <c r="D20" s="173" t="s">
        <v>73</v>
      </c>
      <c r="E20" s="173">
        <v>1</v>
      </c>
      <c r="F20" s="174">
        <v>0</v>
      </c>
      <c r="G20" s="168">
        <f t="shared" si="0"/>
        <v>0</v>
      </c>
      <c r="H20" s="169">
        <f t="shared" si="1"/>
        <v>0</v>
      </c>
      <c r="I20" s="169">
        <f t="shared" si="2"/>
        <v>0</v>
      </c>
      <c r="J20" s="169">
        <f t="shared" si="3"/>
        <v>0</v>
      </c>
    </row>
    <row r="21" spans="1:10" ht="221.25" customHeight="1" x14ac:dyDescent="0.25">
      <c r="A21" s="171" t="s">
        <v>163</v>
      </c>
      <c r="B21" s="181" t="s">
        <v>216</v>
      </c>
      <c r="C21" s="172"/>
      <c r="D21" s="173" t="s">
        <v>73</v>
      </c>
      <c r="E21" s="173">
        <v>1</v>
      </c>
      <c r="F21" s="174">
        <v>0</v>
      </c>
      <c r="G21" s="168">
        <f t="shared" si="0"/>
        <v>0</v>
      </c>
      <c r="H21" s="169">
        <f t="shared" si="1"/>
        <v>0</v>
      </c>
      <c r="I21" s="169">
        <f t="shared" si="2"/>
        <v>0</v>
      </c>
      <c r="J21" s="169">
        <f t="shared" si="3"/>
        <v>0</v>
      </c>
    </row>
    <row r="22" spans="1:10" ht="185.25" customHeight="1" x14ac:dyDescent="0.25">
      <c r="A22" s="171" t="s">
        <v>164</v>
      </c>
      <c r="B22" s="181" t="s">
        <v>217</v>
      </c>
      <c r="C22" s="172"/>
      <c r="D22" s="173" t="s">
        <v>73</v>
      </c>
      <c r="E22" s="173">
        <v>1</v>
      </c>
      <c r="F22" s="174">
        <v>0</v>
      </c>
      <c r="G22" s="168">
        <f t="shared" si="0"/>
        <v>0</v>
      </c>
      <c r="H22" s="169">
        <f t="shared" si="1"/>
        <v>0</v>
      </c>
      <c r="I22" s="169">
        <f t="shared" si="2"/>
        <v>0</v>
      </c>
      <c r="J22" s="169">
        <f t="shared" si="3"/>
        <v>0</v>
      </c>
    </row>
    <row r="23" spans="1:10" ht="211.5" customHeight="1" x14ac:dyDescent="0.25">
      <c r="A23" s="171" t="s">
        <v>165</v>
      </c>
      <c r="B23" s="181" t="s">
        <v>218</v>
      </c>
      <c r="C23" s="172"/>
      <c r="D23" s="173" t="s">
        <v>73</v>
      </c>
      <c r="E23" s="173">
        <v>1</v>
      </c>
      <c r="F23" s="174">
        <v>0</v>
      </c>
      <c r="G23" s="168">
        <f t="shared" si="0"/>
        <v>0</v>
      </c>
      <c r="H23" s="169">
        <f t="shared" si="1"/>
        <v>0</v>
      </c>
      <c r="I23" s="169">
        <f t="shared" si="2"/>
        <v>0</v>
      </c>
      <c r="J23" s="169">
        <f t="shared" si="3"/>
        <v>0</v>
      </c>
    </row>
    <row r="24" spans="1:10" ht="141.75" customHeight="1" x14ac:dyDescent="0.25">
      <c r="A24" s="171" t="s">
        <v>166</v>
      </c>
      <c r="B24" s="181" t="s">
        <v>219</v>
      </c>
      <c r="C24" s="172"/>
      <c r="D24" s="173" t="s">
        <v>73</v>
      </c>
      <c r="E24" s="173">
        <v>1</v>
      </c>
      <c r="F24" s="174">
        <v>0</v>
      </c>
      <c r="G24" s="168">
        <f t="shared" si="0"/>
        <v>0</v>
      </c>
      <c r="H24" s="169">
        <f t="shared" si="1"/>
        <v>0</v>
      </c>
      <c r="I24" s="169">
        <f t="shared" si="2"/>
        <v>0</v>
      </c>
      <c r="J24" s="169">
        <f t="shared" si="3"/>
        <v>0</v>
      </c>
    </row>
    <row r="25" spans="1:10" ht="99" customHeight="1" x14ac:dyDescent="0.25">
      <c r="A25" s="171" t="s">
        <v>167</v>
      </c>
      <c r="B25" s="181" t="s">
        <v>220</v>
      </c>
      <c r="C25" s="172"/>
      <c r="D25" s="173" t="s">
        <v>73</v>
      </c>
      <c r="E25" s="173">
        <v>1</v>
      </c>
      <c r="F25" s="174">
        <v>0</v>
      </c>
      <c r="G25" s="168">
        <f t="shared" si="0"/>
        <v>0</v>
      </c>
      <c r="H25" s="169">
        <f t="shared" si="1"/>
        <v>0</v>
      </c>
      <c r="I25" s="169">
        <f t="shared" si="2"/>
        <v>0</v>
      </c>
      <c r="J25" s="169">
        <f t="shared" si="3"/>
        <v>0</v>
      </c>
    </row>
    <row r="26" spans="1:10" ht="300" customHeight="1" x14ac:dyDescent="0.25">
      <c r="A26" s="171" t="s">
        <v>168</v>
      </c>
      <c r="B26" s="181" t="s">
        <v>221</v>
      </c>
      <c r="C26" s="172"/>
      <c r="D26" s="173" t="s">
        <v>73</v>
      </c>
      <c r="E26" s="173">
        <v>10</v>
      </c>
      <c r="F26" s="174">
        <v>0</v>
      </c>
      <c r="G26" s="168">
        <f t="shared" si="0"/>
        <v>0</v>
      </c>
      <c r="H26" s="169">
        <f t="shared" si="1"/>
        <v>0</v>
      </c>
      <c r="I26" s="169">
        <f t="shared" si="2"/>
        <v>0</v>
      </c>
      <c r="J26" s="169">
        <f t="shared" si="3"/>
        <v>0</v>
      </c>
    </row>
    <row r="27" spans="1:10" ht="141" customHeight="1" x14ac:dyDescent="0.25">
      <c r="A27" s="171" t="s">
        <v>169</v>
      </c>
      <c r="B27" s="181" t="s">
        <v>222</v>
      </c>
      <c r="C27" s="172"/>
      <c r="D27" s="173" t="s">
        <v>73</v>
      </c>
      <c r="E27" s="173">
        <v>1</v>
      </c>
      <c r="F27" s="174">
        <v>0</v>
      </c>
      <c r="G27" s="168">
        <f t="shared" si="0"/>
        <v>0</v>
      </c>
      <c r="H27" s="169">
        <f t="shared" si="1"/>
        <v>0</v>
      </c>
      <c r="I27" s="169">
        <f t="shared" si="2"/>
        <v>0</v>
      </c>
      <c r="J27" s="169">
        <f t="shared" si="3"/>
        <v>0</v>
      </c>
    </row>
    <row r="28" spans="1:10" ht="127.5" customHeight="1" x14ac:dyDescent="0.25">
      <c r="A28" s="171" t="s">
        <v>170</v>
      </c>
      <c r="B28" s="181" t="s">
        <v>223</v>
      </c>
      <c r="C28" s="172"/>
      <c r="D28" s="173" t="s">
        <v>73</v>
      </c>
      <c r="E28" s="173">
        <v>10</v>
      </c>
      <c r="F28" s="174">
        <v>0</v>
      </c>
      <c r="G28" s="168">
        <f t="shared" si="0"/>
        <v>0</v>
      </c>
      <c r="H28" s="169">
        <f t="shared" si="1"/>
        <v>0</v>
      </c>
      <c r="I28" s="169">
        <f t="shared" si="2"/>
        <v>0</v>
      </c>
      <c r="J28" s="169">
        <f t="shared" si="3"/>
        <v>0</v>
      </c>
    </row>
    <row r="29" spans="1:10" ht="166.5" customHeight="1" x14ac:dyDescent="0.25">
      <c r="A29" s="171" t="s">
        <v>171</v>
      </c>
      <c r="B29" s="181" t="s">
        <v>224</v>
      </c>
      <c r="C29" s="172"/>
      <c r="D29" s="173" t="s">
        <v>73</v>
      </c>
      <c r="E29" s="173">
        <v>10</v>
      </c>
      <c r="F29" s="174">
        <v>0</v>
      </c>
      <c r="G29" s="168">
        <f t="shared" si="0"/>
        <v>0</v>
      </c>
      <c r="H29" s="169">
        <f t="shared" si="1"/>
        <v>0</v>
      </c>
      <c r="I29" s="169">
        <f t="shared" si="2"/>
        <v>0</v>
      </c>
      <c r="J29" s="169">
        <f t="shared" si="3"/>
        <v>0</v>
      </c>
    </row>
    <row r="30" spans="1:10" ht="147" customHeight="1" x14ac:dyDescent="0.25">
      <c r="A30" s="171" t="s">
        <v>172</v>
      </c>
      <c r="B30" s="181" t="s">
        <v>225</v>
      </c>
      <c r="C30" s="172"/>
      <c r="D30" s="173" t="s">
        <v>73</v>
      </c>
      <c r="E30" s="173">
        <v>10</v>
      </c>
      <c r="F30" s="174">
        <v>0</v>
      </c>
      <c r="G30" s="168">
        <f t="shared" si="0"/>
        <v>0</v>
      </c>
      <c r="H30" s="169">
        <f t="shared" si="1"/>
        <v>0</v>
      </c>
      <c r="I30" s="169">
        <f t="shared" si="2"/>
        <v>0</v>
      </c>
      <c r="J30" s="169">
        <f t="shared" si="3"/>
        <v>0</v>
      </c>
    </row>
    <row r="31" spans="1:10" ht="163.5" customHeight="1" thickBot="1" x14ac:dyDescent="0.3">
      <c r="A31" s="171" t="s">
        <v>173</v>
      </c>
      <c r="B31" s="181" t="s">
        <v>231</v>
      </c>
      <c r="C31" s="172"/>
      <c r="D31" s="175" t="s">
        <v>73</v>
      </c>
      <c r="E31" s="175">
        <v>1</v>
      </c>
      <c r="F31" s="176">
        <v>0</v>
      </c>
      <c r="G31" s="168">
        <f t="shared" si="0"/>
        <v>0</v>
      </c>
      <c r="H31" s="169">
        <f t="shared" si="1"/>
        <v>0</v>
      </c>
      <c r="I31" s="169">
        <f t="shared" si="2"/>
        <v>0</v>
      </c>
      <c r="J31" s="169">
        <f t="shared" si="3"/>
        <v>0</v>
      </c>
    </row>
    <row r="32" spans="1:10" ht="15.75" thickBot="1" x14ac:dyDescent="0.3">
      <c r="A32" s="77" t="s">
        <v>174</v>
      </c>
      <c r="B32" s="179"/>
      <c r="C32" s="123"/>
      <c r="D32" s="75" t="s">
        <v>5</v>
      </c>
      <c r="E32" s="75" t="s">
        <v>5</v>
      </c>
      <c r="F32" s="124"/>
      <c r="G32" s="122"/>
      <c r="H32" s="163">
        <f>SUM(H14:H31)</f>
        <v>0</v>
      </c>
      <c r="I32" s="163">
        <f>SUM(I14:I31)</f>
        <v>0</v>
      </c>
      <c r="J32" s="163">
        <f>SUM(J14:J31)</f>
        <v>0</v>
      </c>
    </row>
  </sheetData>
  <sheetProtection password="C2FC" sheet="1" objects="1" scenarios="1"/>
  <protectedRanges>
    <protectedRange sqref="C14:C31 F14:F31" name="Oblast1"/>
  </protectedRanges>
  <pageMargins left="0" right="0" top="0.19685039370078741" bottom="0.19685039370078741" header="0.31496062992125984" footer="0.31496062992125984"/>
  <pageSetup paperSize="9" scale="35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5"/>
  <sheetViews>
    <sheetView workbookViewId="0">
      <selection activeCell="B9" sqref="B9:B11"/>
    </sheetView>
  </sheetViews>
  <sheetFormatPr defaultRowHeight="15" x14ac:dyDescent="0.25"/>
  <cols>
    <col min="1" max="1" width="9.140625" style="1"/>
    <col min="2" max="2" width="13.7109375" customWidth="1"/>
    <col min="3" max="3" width="22.42578125" customWidth="1"/>
    <col min="4" max="4" width="31.5703125" style="1" customWidth="1"/>
    <col min="5" max="5" width="7.7109375" customWidth="1"/>
    <col min="7" max="7" width="23.5703125" customWidth="1"/>
    <col min="8" max="8" width="21.28515625" style="1" customWidth="1"/>
    <col min="9" max="9" width="22.42578125" customWidth="1"/>
    <col min="10" max="10" width="21.42578125" style="1" customWidth="1"/>
    <col min="11" max="11" width="20.7109375" customWidth="1"/>
    <col min="14" max="14" width="11.5703125" bestFit="1" customWidth="1"/>
  </cols>
  <sheetData>
    <row r="2" spans="1:12" ht="38.25" customHeight="1" x14ac:dyDescent="0.25"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6" spans="1:12" s="1" customFormat="1" x14ac:dyDescent="0.25"/>
    <row r="7" spans="1:12" s="1" customFormat="1" ht="15.75" x14ac:dyDescent="0.25">
      <c r="B7" s="6" t="s">
        <v>7</v>
      </c>
      <c r="C7" s="2"/>
      <c r="D7" s="2"/>
      <c r="E7" s="2"/>
      <c r="F7" s="2"/>
      <c r="G7" s="2"/>
      <c r="H7" s="2"/>
      <c r="I7" s="4"/>
      <c r="J7" s="4"/>
      <c r="K7" s="4"/>
    </row>
    <row r="8" spans="1:12" ht="15.75" x14ac:dyDescent="0.25">
      <c r="B8" s="3"/>
      <c r="C8" s="3"/>
      <c r="D8" s="3"/>
      <c r="E8" s="3"/>
      <c r="F8" s="3"/>
      <c r="G8" s="2"/>
      <c r="H8" s="2"/>
      <c r="I8" s="4"/>
      <c r="J8" s="4"/>
      <c r="K8" s="4"/>
    </row>
    <row r="9" spans="1:12" s="1" customFormat="1" ht="15.75" x14ac:dyDescent="0.25">
      <c r="B9" s="3"/>
      <c r="C9" s="3"/>
      <c r="D9" s="3"/>
      <c r="E9" s="3"/>
      <c r="F9" s="3"/>
      <c r="G9" s="2"/>
      <c r="H9" s="2"/>
      <c r="I9" s="4"/>
      <c r="J9" s="4"/>
      <c r="K9" s="4"/>
    </row>
    <row r="10" spans="1:12" s="1" customFormat="1" ht="15.75" x14ac:dyDescent="0.25">
      <c r="B10" s="3"/>
      <c r="C10" s="3"/>
      <c r="D10" s="3"/>
      <c r="E10" s="3"/>
      <c r="F10" s="3"/>
      <c r="G10" s="2"/>
      <c r="H10" s="2"/>
      <c r="I10" s="4"/>
      <c r="J10" s="4"/>
      <c r="K10" s="4"/>
    </row>
    <row r="11" spans="1:12" s="1" customFormat="1" ht="15.75" x14ac:dyDescent="0.25">
      <c r="B11" s="3"/>
      <c r="C11" s="3"/>
      <c r="D11" s="3"/>
      <c r="E11" s="3"/>
      <c r="F11" s="3"/>
      <c r="G11" s="2"/>
      <c r="H11" s="2"/>
      <c r="I11" s="4"/>
      <c r="J11" s="4"/>
      <c r="K11" s="4"/>
    </row>
    <row r="12" spans="1:12" ht="15.75" x14ac:dyDescent="0.25">
      <c r="B12" s="3"/>
      <c r="C12" s="3"/>
      <c r="D12" s="3"/>
      <c r="E12" s="3"/>
      <c r="F12" s="3"/>
      <c r="G12" s="2"/>
      <c r="H12" s="2"/>
      <c r="I12" s="4"/>
      <c r="J12" s="4"/>
      <c r="K12" s="4"/>
    </row>
    <row r="13" spans="1:12" s="1" customFormat="1" ht="24.75" x14ac:dyDescent="0.25">
      <c r="A13" s="5" t="s">
        <v>8</v>
      </c>
      <c r="B13" s="5" t="s">
        <v>1</v>
      </c>
      <c r="C13" s="5" t="s">
        <v>6</v>
      </c>
      <c r="D13" s="5" t="s">
        <v>194</v>
      </c>
      <c r="E13" s="5" t="s">
        <v>3</v>
      </c>
      <c r="F13" s="5" t="s">
        <v>4</v>
      </c>
      <c r="G13" s="5" t="s">
        <v>0</v>
      </c>
      <c r="H13" s="5" t="s">
        <v>192</v>
      </c>
      <c r="I13" s="9" t="s">
        <v>2</v>
      </c>
      <c r="J13" s="9" t="s">
        <v>193</v>
      </c>
      <c r="K13" s="5" t="s">
        <v>11</v>
      </c>
    </row>
    <row r="14" spans="1:12" ht="118.5" customHeight="1" x14ac:dyDescent="0.25">
      <c r="A14" s="12" t="s">
        <v>9</v>
      </c>
      <c r="B14" s="11" t="s">
        <v>13</v>
      </c>
      <c r="C14" s="183" t="s">
        <v>176</v>
      </c>
      <c r="D14" s="184"/>
      <c r="E14" s="12" t="s">
        <v>10</v>
      </c>
      <c r="F14" s="12">
        <v>2</v>
      </c>
      <c r="G14" s="136">
        <v>0</v>
      </c>
      <c r="H14" s="137">
        <f>G14*1.21</f>
        <v>0</v>
      </c>
      <c r="I14" s="137">
        <f>F14*G14</f>
        <v>0</v>
      </c>
      <c r="J14" s="137">
        <f>I14*0.21</f>
        <v>0</v>
      </c>
      <c r="K14" s="138">
        <f>SUM(I14:J14)</f>
        <v>0</v>
      </c>
      <c r="L14" s="13"/>
    </row>
    <row r="15" spans="1:12" x14ac:dyDescent="0.25">
      <c r="A15" s="7"/>
      <c r="B15" s="7"/>
      <c r="C15" s="14" t="s">
        <v>12</v>
      </c>
      <c r="D15" s="7"/>
      <c r="E15" s="8" t="s">
        <v>5</v>
      </c>
      <c r="F15" s="8" t="s">
        <v>5</v>
      </c>
      <c r="G15" s="8" t="s">
        <v>5</v>
      </c>
      <c r="H15" s="79"/>
      <c r="I15" s="10">
        <f>SUM(I14)</f>
        <v>0</v>
      </c>
      <c r="J15" s="10">
        <f>SUM(J14)</f>
        <v>0</v>
      </c>
      <c r="K15" s="80">
        <f>SUM(K14)</f>
        <v>0</v>
      </c>
    </row>
  </sheetData>
  <protectedRanges>
    <protectedRange sqref="D14 G14" name="Oblast1"/>
  </protectedRanges>
  <mergeCells count="1">
    <mergeCell ref="B2:K2"/>
  </mergeCells>
  <pageMargins left="0.11811023622047245" right="0.11811023622047245" top="0.19685039370078741" bottom="0.19685039370078741" header="0.31496062992125984" footer="0.31496062992125984"/>
  <pageSetup paperSize="9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topLeftCell="A6" workbookViewId="0">
      <selection activeCell="B9" sqref="B9:B11"/>
    </sheetView>
  </sheetViews>
  <sheetFormatPr defaultRowHeight="15" x14ac:dyDescent="0.25"/>
  <cols>
    <col min="1" max="1" width="9.140625" style="1"/>
    <col min="2" max="2" width="16.42578125" style="1" customWidth="1"/>
    <col min="3" max="3" width="25" style="1" customWidth="1"/>
    <col min="4" max="4" width="39.5703125" style="1" customWidth="1"/>
    <col min="5" max="5" width="8.5703125" style="1" customWidth="1"/>
    <col min="6" max="6" width="8.42578125" style="1" customWidth="1"/>
    <col min="7" max="7" width="22" style="85" customWidth="1"/>
    <col min="8" max="8" width="20.5703125" style="85" customWidth="1"/>
    <col min="9" max="9" width="22.85546875" style="85" customWidth="1"/>
    <col min="10" max="10" width="22.7109375" style="85" customWidth="1"/>
    <col min="11" max="11" width="21.85546875" style="85" customWidth="1"/>
    <col min="12" max="16384" width="9.140625" style="1"/>
  </cols>
  <sheetData>
    <row r="2" spans="1:11" ht="38.25" customHeight="1" x14ac:dyDescent="0.25"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7" spans="1:11" ht="15.75" x14ac:dyDescent="0.25">
      <c r="B7" s="6" t="s">
        <v>7</v>
      </c>
      <c r="C7" s="2"/>
      <c r="D7" s="2"/>
      <c r="E7" s="2"/>
      <c r="F7" s="2"/>
      <c r="G7" s="81"/>
      <c r="H7" s="81"/>
      <c r="I7" s="82"/>
      <c r="J7" s="82"/>
      <c r="K7" s="82"/>
    </row>
    <row r="8" spans="1:11" ht="15.75" x14ac:dyDescent="0.25">
      <c r="B8" s="3"/>
      <c r="C8" s="3"/>
      <c r="D8" s="3"/>
      <c r="E8" s="3"/>
      <c r="F8" s="3"/>
      <c r="G8" s="81"/>
      <c r="H8" s="81"/>
      <c r="I8" s="82"/>
      <c r="J8" s="82"/>
      <c r="K8" s="82"/>
    </row>
    <row r="9" spans="1:11" ht="15.75" x14ac:dyDescent="0.25">
      <c r="B9" s="3"/>
      <c r="C9" s="3"/>
      <c r="D9" s="3"/>
      <c r="E9" s="3"/>
      <c r="F9" s="3"/>
      <c r="G9" s="81"/>
      <c r="H9" s="81"/>
      <c r="I9" s="82"/>
      <c r="J9" s="82"/>
      <c r="K9" s="82"/>
    </row>
    <row r="10" spans="1:11" ht="15.75" x14ac:dyDescent="0.25">
      <c r="B10" s="3"/>
      <c r="C10" s="3"/>
      <c r="D10" s="3"/>
      <c r="E10" s="3"/>
      <c r="F10" s="3"/>
      <c r="G10" s="81"/>
      <c r="H10" s="81"/>
      <c r="I10" s="82"/>
      <c r="J10" s="82"/>
      <c r="K10" s="82"/>
    </row>
    <row r="11" spans="1:11" ht="15.75" x14ac:dyDescent="0.25">
      <c r="B11" s="3"/>
      <c r="C11" s="3"/>
      <c r="D11" s="3"/>
      <c r="E11" s="3"/>
      <c r="F11" s="3"/>
      <c r="G11" s="81"/>
      <c r="H11" s="81"/>
      <c r="I11" s="82"/>
      <c r="J11" s="82"/>
      <c r="K11" s="82"/>
    </row>
    <row r="12" spans="1:11" ht="15.75" x14ac:dyDescent="0.25">
      <c r="B12" s="3"/>
      <c r="C12" s="3"/>
      <c r="D12" s="3"/>
      <c r="E12" s="3"/>
      <c r="F12" s="3"/>
      <c r="G12" s="81"/>
      <c r="H12" s="81"/>
      <c r="I12" s="82"/>
      <c r="J12" s="82"/>
      <c r="K12" s="82"/>
    </row>
    <row r="13" spans="1:11" ht="15.75" x14ac:dyDescent="0.25">
      <c r="B13" s="31"/>
      <c r="C13" s="31"/>
      <c r="D13" s="31"/>
      <c r="E13" s="31"/>
      <c r="F13" s="31"/>
      <c r="G13" s="83"/>
      <c r="H13" s="83"/>
      <c r="I13" s="83"/>
      <c r="J13" s="83"/>
      <c r="K13" s="83"/>
    </row>
    <row r="14" spans="1:11" ht="24" x14ac:dyDescent="0.25">
      <c r="A14" s="30" t="s">
        <v>8</v>
      </c>
      <c r="B14" s="30" t="s">
        <v>1</v>
      </c>
      <c r="C14" s="30" t="s">
        <v>6</v>
      </c>
      <c r="D14" s="30" t="s">
        <v>194</v>
      </c>
      <c r="E14" s="30" t="s">
        <v>3</v>
      </c>
      <c r="F14" s="30" t="s">
        <v>4</v>
      </c>
      <c r="G14" s="84" t="s">
        <v>0</v>
      </c>
      <c r="H14" s="84" t="s">
        <v>192</v>
      </c>
      <c r="I14" s="84" t="s">
        <v>2</v>
      </c>
      <c r="J14" s="84" t="s">
        <v>193</v>
      </c>
      <c r="K14" s="84" t="s">
        <v>11</v>
      </c>
    </row>
    <row r="15" spans="1:11" ht="138" customHeight="1" x14ac:dyDescent="0.25">
      <c r="A15" s="12" t="s">
        <v>9</v>
      </c>
      <c r="B15" s="12" t="s">
        <v>29</v>
      </c>
      <c r="C15" s="191" t="s">
        <v>252</v>
      </c>
      <c r="D15" s="188"/>
      <c r="E15" s="29" t="s">
        <v>10</v>
      </c>
      <c r="F15" s="16">
        <v>16</v>
      </c>
      <c r="G15" s="136">
        <v>0</v>
      </c>
      <c r="H15" s="137">
        <f>G15*1.21</f>
        <v>0</v>
      </c>
      <c r="I15" s="139">
        <f>F15*G15</f>
        <v>0</v>
      </c>
      <c r="J15" s="139">
        <f>I15*0.21</f>
        <v>0</v>
      </c>
      <c r="K15" s="139">
        <f>SUM(I15:J15)</f>
        <v>0</v>
      </c>
    </row>
    <row r="16" spans="1:11" ht="65.25" customHeight="1" x14ac:dyDescent="0.25">
      <c r="A16" s="12" t="s">
        <v>28</v>
      </c>
      <c r="B16" s="24" t="s">
        <v>27</v>
      </c>
      <c r="C16" s="33" t="s">
        <v>253</v>
      </c>
      <c r="D16" s="189"/>
      <c r="E16" s="17" t="s">
        <v>10</v>
      </c>
      <c r="F16" s="20">
        <v>33</v>
      </c>
      <c r="G16" s="136">
        <v>0</v>
      </c>
      <c r="H16" s="137">
        <f t="shared" ref="H16:H22" si="0">G16*1.21</f>
        <v>0</v>
      </c>
      <c r="I16" s="139">
        <f t="shared" ref="I16:I22" si="1">F16*G16</f>
        <v>0</v>
      </c>
      <c r="J16" s="139">
        <f t="shared" ref="J16:J22" si="2">I16*0.21</f>
        <v>0</v>
      </c>
      <c r="K16" s="139">
        <f t="shared" ref="K16:K22" si="3">SUM(I16:J16)</f>
        <v>0</v>
      </c>
    </row>
    <row r="17" spans="1:12" ht="60" x14ac:dyDescent="0.25">
      <c r="A17" s="28" t="s">
        <v>26</v>
      </c>
      <c r="B17" s="28" t="s">
        <v>25</v>
      </c>
      <c r="C17" s="27" t="s">
        <v>24</v>
      </c>
      <c r="D17" s="87"/>
      <c r="E17" s="26" t="s">
        <v>10</v>
      </c>
      <c r="F17" s="25">
        <v>6</v>
      </c>
      <c r="G17" s="140">
        <v>0</v>
      </c>
      <c r="H17" s="137">
        <f t="shared" si="0"/>
        <v>0</v>
      </c>
      <c r="I17" s="139">
        <f t="shared" si="1"/>
        <v>0</v>
      </c>
      <c r="J17" s="139">
        <f t="shared" si="2"/>
        <v>0</v>
      </c>
      <c r="K17" s="139">
        <f t="shared" si="3"/>
        <v>0</v>
      </c>
    </row>
    <row r="18" spans="1:12" ht="48" x14ac:dyDescent="0.25">
      <c r="A18" s="12" t="s">
        <v>23</v>
      </c>
      <c r="B18" s="24" t="s">
        <v>22</v>
      </c>
      <c r="C18" s="43" t="s">
        <v>254</v>
      </c>
      <c r="D18" s="190"/>
      <c r="E18" s="17" t="s">
        <v>10</v>
      </c>
      <c r="F18" s="20">
        <v>2</v>
      </c>
      <c r="G18" s="136">
        <v>0</v>
      </c>
      <c r="H18" s="137">
        <f t="shared" si="0"/>
        <v>0</v>
      </c>
      <c r="I18" s="139">
        <f t="shared" si="1"/>
        <v>0</v>
      </c>
      <c r="J18" s="139">
        <f t="shared" si="2"/>
        <v>0</v>
      </c>
      <c r="K18" s="139">
        <f t="shared" si="3"/>
        <v>0</v>
      </c>
    </row>
    <row r="19" spans="1:12" ht="72" x14ac:dyDescent="0.25">
      <c r="A19" s="12" t="s">
        <v>21</v>
      </c>
      <c r="B19" s="11" t="s">
        <v>20</v>
      </c>
      <c r="C19" s="33" t="s">
        <v>255</v>
      </c>
      <c r="D19" s="189"/>
      <c r="E19" s="17" t="s">
        <v>10</v>
      </c>
      <c r="F19" s="20">
        <v>1</v>
      </c>
      <c r="G19" s="140">
        <v>0</v>
      </c>
      <c r="H19" s="137">
        <f t="shared" si="0"/>
        <v>0</v>
      </c>
      <c r="I19" s="139">
        <f t="shared" si="1"/>
        <v>0</v>
      </c>
      <c r="J19" s="139">
        <f t="shared" si="2"/>
        <v>0</v>
      </c>
      <c r="K19" s="139">
        <f t="shared" si="3"/>
        <v>0</v>
      </c>
    </row>
    <row r="20" spans="1:12" ht="225" customHeight="1" x14ac:dyDescent="0.25">
      <c r="A20" s="12" t="s">
        <v>19</v>
      </c>
      <c r="B20" s="22" t="s">
        <v>18</v>
      </c>
      <c r="C20" s="33" t="s">
        <v>256</v>
      </c>
      <c r="D20" s="189"/>
      <c r="E20" s="17" t="s">
        <v>10</v>
      </c>
      <c r="F20" s="20">
        <v>1</v>
      </c>
      <c r="G20" s="136">
        <v>0</v>
      </c>
      <c r="H20" s="137">
        <f t="shared" si="0"/>
        <v>0</v>
      </c>
      <c r="I20" s="139">
        <f t="shared" si="1"/>
        <v>0</v>
      </c>
      <c r="J20" s="139">
        <f t="shared" si="2"/>
        <v>0</v>
      </c>
      <c r="K20" s="139">
        <f t="shared" si="3"/>
        <v>0</v>
      </c>
      <c r="L20" s="13"/>
    </row>
    <row r="21" spans="1:12" ht="276" x14ac:dyDescent="0.25">
      <c r="A21" s="19" t="s">
        <v>17</v>
      </c>
      <c r="B21" s="18" t="s">
        <v>16</v>
      </c>
      <c r="C21" s="18" t="s">
        <v>258</v>
      </c>
      <c r="D21" s="88"/>
      <c r="E21" s="17" t="s">
        <v>10</v>
      </c>
      <c r="F21" s="16">
        <v>16</v>
      </c>
      <c r="G21" s="136">
        <v>0</v>
      </c>
      <c r="H21" s="137">
        <f t="shared" si="0"/>
        <v>0</v>
      </c>
      <c r="I21" s="139">
        <f t="shared" si="1"/>
        <v>0</v>
      </c>
      <c r="J21" s="139">
        <f t="shared" si="2"/>
        <v>0</v>
      </c>
      <c r="K21" s="139">
        <f t="shared" si="3"/>
        <v>0</v>
      </c>
    </row>
    <row r="22" spans="1:12" ht="63.75" customHeight="1" x14ac:dyDescent="0.25">
      <c r="A22" s="19">
        <v>8</v>
      </c>
      <c r="B22" s="18" t="s">
        <v>15</v>
      </c>
      <c r="C22" s="18" t="s">
        <v>257</v>
      </c>
      <c r="D22" s="190"/>
      <c r="E22" s="17" t="s">
        <v>10</v>
      </c>
      <c r="F22" s="16">
        <v>16</v>
      </c>
      <c r="G22" s="136">
        <v>0</v>
      </c>
      <c r="H22" s="137">
        <f t="shared" si="0"/>
        <v>0</v>
      </c>
      <c r="I22" s="139">
        <f t="shared" si="1"/>
        <v>0</v>
      </c>
      <c r="J22" s="139">
        <f t="shared" si="2"/>
        <v>0</v>
      </c>
      <c r="K22" s="139">
        <f t="shared" si="3"/>
        <v>0</v>
      </c>
    </row>
    <row r="23" spans="1:12" x14ac:dyDescent="0.25">
      <c r="A23" s="14"/>
      <c r="B23" s="14" t="s">
        <v>14</v>
      </c>
      <c r="C23" s="15" t="s">
        <v>5</v>
      </c>
      <c r="D23" s="15"/>
      <c r="E23" s="15" t="s">
        <v>5</v>
      </c>
      <c r="F23" s="15" t="s">
        <v>5</v>
      </c>
      <c r="G23" s="69" t="s">
        <v>5</v>
      </c>
      <c r="H23" s="69"/>
      <c r="I23" s="141">
        <f>SUM(I15:I22)</f>
        <v>0</v>
      </c>
      <c r="J23" s="141">
        <f>SUM(J15:J22)</f>
        <v>0</v>
      </c>
      <c r="K23" s="141">
        <f>SUM(K15:K22)</f>
        <v>0</v>
      </c>
    </row>
  </sheetData>
  <protectedRanges>
    <protectedRange sqref="D15:D22 G15:G22" name="Oblast1"/>
  </protectedRanges>
  <mergeCells count="1">
    <mergeCell ref="B2:K2"/>
  </mergeCells>
  <pageMargins left="0.11811023622047245" right="0.11811023622047245" top="0.19685039370078741" bottom="0.19685039370078741" header="0.31496062992125984" footer="0.31496062992125984"/>
  <pageSetup paperSize="9"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5"/>
  <sheetViews>
    <sheetView zoomScaleNormal="100" workbookViewId="0">
      <selection activeCell="B9" sqref="B9:B11"/>
    </sheetView>
  </sheetViews>
  <sheetFormatPr defaultRowHeight="15" x14ac:dyDescent="0.25"/>
  <cols>
    <col min="1" max="1" width="9.140625" style="1"/>
    <col min="2" max="2" width="16.42578125" style="1" customWidth="1"/>
    <col min="3" max="3" width="25" style="1" customWidth="1"/>
    <col min="4" max="4" width="37.28515625" style="1" customWidth="1"/>
    <col min="5" max="6" width="9.140625" style="1"/>
    <col min="7" max="7" width="25" style="93" customWidth="1"/>
    <col min="8" max="8" width="25.28515625" style="97" customWidth="1"/>
    <col min="9" max="9" width="24.7109375" style="97" customWidth="1"/>
    <col min="10" max="10" width="25.85546875" style="97" customWidth="1"/>
    <col min="11" max="11" width="26.7109375" style="97" customWidth="1"/>
    <col min="12" max="16384" width="9.140625" style="1"/>
  </cols>
  <sheetData>
    <row r="2" spans="1:11" ht="38.25" customHeight="1" x14ac:dyDescent="0.25"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7" spans="1:11" ht="15.75" x14ac:dyDescent="0.25">
      <c r="B7" s="6" t="s">
        <v>7</v>
      </c>
      <c r="C7" s="2"/>
      <c r="D7" s="2"/>
      <c r="E7" s="2"/>
      <c r="F7" s="2"/>
      <c r="G7" s="90"/>
      <c r="H7" s="94"/>
      <c r="I7" s="95"/>
      <c r="J7" s="95"/>
      <c r="K7" s="95"/>
    </row>
    <row r="8" spans="1:11" ht="15.75" x14ac:dyDescent="0.25">
      <c r="B8" s="3"/>
      <c r="C8" s="3"/>
      <c r="D8" s="3"/>
      <c r="E8" s="3"/>
      <c r="F8" s="3"/>
      <c r="G8" s="90"/>
      <c r="H8" s="94"/>
      <c r="I8" s="95"/>
      <c r="J8" s="95"/>
      <c r="K8" s="95"/>
    </row>
    <row r="9" spans="1:11" ht="15.75" x14ac:dyDescent="0.25">
      <c r="B9" s="3"/>
      <c r="C9" s="3"/>
      <c r="D9" s="3"/>
      <c r="E9" s="3"/>
      <c r="F9" s="3"/>
      <c r="G9" s="90"/>
      <c r="H9" s="94"/>
      <c r="I9" s="95"/>
      <c r="J9" s="95"/>
      <c r="K9" s="95"/>
    </row>
    <row r="10" spans="1:11" ht="15.75" x14ac:dyDescent="0.25">
      <c r="B10" s="3"/>
      <c r="C10" s="3"/>
      <c r="D10" s="3"/>
      <c r="E10" s="3"/>
      <c r="F10" s="3"/>
      <c r="G10" s="90"/>
      <c r="H10" s="94"/>
      <c r="I10" s="95"/>
      <c r="J10" s="95"/>
      <c r="K10" s="95"/>
    </row>
    <row r="11" spans="1:11" ht="15.75" x14ac:dyDescent="0.25">
      <c r="B11" s="3"/>
      <c r="C11" s="3"/>
      <c r="D11" s="3"/>
      <c r="E11" s="3"/>
      <c r="F11" s="3"/>
      <c r="G11" s="90"/>
      <c r="H11" s="94"/>
      <c r="I11" s="95"/>
      <c r="J11" s="95"/>
      <c r="K11" s="95"/>
    </row>
    <row r="12" spans="1:11" ht="15.75" x14ac:dyDescent="0.25">
      <c r="B12" s="3"/>
      <c r="C12" s="3"/>
      <c r="D12" s="3"/>
      <c r="E12" s="3"/>
      <c r="F12" s="3"/>
      <c r="G12" s="90"/>
      <c r="H12" s="94"/>
      <c r="I12" s="95"/>
      <c r="J12" s="95"/>
      <c r="K12" s="95"/>
    </row>
    <row r="13" spans="1:11" ht="15.75" x14ac:dyDescent="0.25">
      <c r="B13" s="31"/>
      <c r="C13" s="31"/>
      <c r="D13" s="31"/>
      <c r="E13" s="31"/>
      <c r="F13" s="31"/>
      <c r="G13" s="91"/>
      <c r="H13" s="96"/>
      <c r="I13" s="96"/>
      <c r="J13" s="96"/>
      <c r="K13" s="96"/>
    </row>
    <row r="14" spans="1:11" ht="24" x14ac:dyDescent="0.25">
      <c r="A14" s="30" t="s">
        <v>8</v>
      </c>
      <c r="B14" s="30" t="s">
        <v>1</v>
      </c>
      <c r="C14" s="30" t="s">
        <v>6</v>
      </c>
      <c r="D14" s="30" t="s">
        <v>194</v>
      </c>
      <c r="E14" s="30" t="s">
        <v>3</v>
      </c>
      <c r="F14" s="30" t="s">
        <v>4</v>
      </c>
      <c r="G14" s="84" t="s">
        <v>0</v>
      </c>
      <c r="H14" s="84" t="s">
        <v>192</v>
      </c>
      <c r="I14" s="84" t="s">
        <v>2</v>
      </c>
      <c r="J14" s="84" t="s">
        <v>193</v>
      </c>
      <c r="K14" s="84" t="s">
        <v>11</v>
      </c>
    </row>
    <row r="15" spans="1:11" ht="115.5" customHeight="1" x14ac:dyDescent="0.25">
      <c r="A15" s="20" t="s">
        <v>30</v>
      </c>
      <c r="B15" s="32" t="s">
        <v>31</v>
      </c>
      <c r="C15" s="33" t="s">
        <v>232</v>
      </c>
      <c r="D15" s="86"/>
      <c r="E15" s="17" t="s">
        <v>10</v>
      </c>
      <c r="F15" s="20">
        <v>1</v>
      </c>
      <c r="G15" s="136">
        <v>0</v>
      </c>
      <c r="H15" s="142">
        <f>G15*1.21</f>
        <v>0</v>
      </c>
      <c r="I15" s="142">
        <f>F15*G15</f>
        <v>0</v>
      </c>
      <c r="J15" s="142">
        <f>I15*0.21</f>
        <v>0</v>
      </c>
      <c r="K15" s="142">
        <f>SUM(I15:J15)</f>
        <v>0</v>
      </c>
    </row>
    <row r="16" spans="1:11" ht="170.25" customHeight="1" x14ac:dyDescent="0.25">
      <c r="A16" s="12" t="s">
        <v>32</v>
      </c>
      <c r="B16" s="11" t="s">
        <v>33</v>
      </c>
      <c r="C16" s="11" t="s">
        <v>233</v>
      </c>
      <c r="D16" s="86"/>
      <c r="E16" s="29" t="s">
        <v>10</v>
      </c>
      <c r="F16" s="16">
        <v>1</v>
      </c>
      <c r="G16" s="143">
        <v>0</v>
      </c>
      <c r="H16" s="142">
        <f t="shared" ref="H16:H30" si="0">G16*1.21</f>
        <v>0</v>
      </c>
      <c r="I16" s="142">
        <f t="shared" ref="I16:I30" si="1">F16*G16</f>
        <v>0</v>
      </c>
      <c r="J16" s="142">
        <f t="shared" ref="J16:J30" si="2">I16*0.21</f>
        <v>0</v>
      </c>
      <c r="K16" s="142">
        <f t="shared" ref="K16:K30" si="3">SUM(I16:J16)</f>
        <v>0</v>
      </c>
    </row>
    <row r="17" spans="1:12" ht="62.25" customHeight="1" x14ac:dyDescent="0.25">
      <c r="A17" s="12" t="s">
        <v>34</v>
      </c>
      <c r="B17" s="34" t="s">
        <v>35</v>
      </c>
      <c r="C17" s="11" t="s">
        <v>234</v>
      </c>
      <c r="D17" s="86"/>
      <c r="E17" s="29" t="s">
        <v>10</v>
      </c>
      <c r="F17" s="16">
        <v>1</v>
      </c>
      <c r="G17" s="136">
        <v>0</v>
      </c>
      <c r="H17" s="142">
        <f t="shared" si="0"/>
        <v>0</v>
      </c>
      <c r="I17" s="142">
        <f t="shared" si="1"/>
        <v>0</v>
      </c>
      <c r="J17" s="142">
        <f t="shared" si="2"/>
        <v>0</v>
      </c>
      <c r="K17" s="142">
        <f t="shared" si="3"/>
        <v>0</v>
      </c>
      <c r="L17" s="13"/>
    </row>
    <row r="18" spans="1:12" ht="123.75" customHeight="1" x14ac:dyDescent="0.25">
      <c r="A18" s="12" t="s">
        <v>36</v>
      </c>
      <c r="B18" s="35" t="s">
        <v>37</v>
      </c>
      <c r="C18" s="11" t="s">
        <v>235</v>
      </c>
      <c r="D18" s="86"/>
      <c r="E18" s="29" t="s">
        <v>10</v>
      </c>
      <c r="F18" s="16">
        <v>1</v>
      </c>
      <c r="G18" s="136">
        <v>0</v>
      </c>
      <c r="H18" s="142">
        <f t="shared" si="0"/>
        <v>0</v>
      </c>
      <c r="I18" s="142">
        <f t="shared" si="1"/>
        <v>0</v>
      </c>
      <c r="J18" s="142">
        <f t="shared" si="2"/>
        <v>0</v>
      </c>
      <c r="K18" s="142">
        <f t="shared" si="3"/>
        <v>0</v>
      </c>
    </row>
    <row r="19" spans="1:12" ht="53.25" customHeight="1" x14ac:dyDescent="0.25">
      <c r="A19" s="12" t="s">
        <v>38</v>
      </c>
      <c r="B19" s="11" t="s">
        <v>39</v>
      </c>
      <c r="C19" s="11" t="s">
        <v>236</v>
      </c>
      <c r="D19" s="86"/>
      <c r="E19" s="29" t="s">
        <v>10</v>
      </c>
      <c r="F19" s="16">
        <v>1</v>
      </c>
      <c r="G19" s="136">
        <v>0</v>
      </c>
      <c r="H19" s="142">
        <f t="shared" si="0"/>
        <v>0</v>
      </c>
      <c r="I19" s="142">
        <f t="shared" si="1"/>
        <v>0</v>
      </c>
      <c r="J19" s="142">
        <f t="shared" si="2"/>
        <v>0</v>
      </c>
      <c r="K19" s="142">
        <f t="shared" si="3"/>
        <v>0</v>
      </c>
    </row>
    <row r="20" spans="1:12" ht="41.25" customHeight="1" x14ac:dyDescent="0.25">
      <c r="A20" s="12" t="s">
        <v>40</v>
      </c>
      <c r="B20" s="11" t="s">
        <v>41</v>
      </c>
      <c r="C20" s="11" t="s">
        <v>237</v>
      </c>
      <c r="D20" s="86"/>
      <c r="E20" s="29" t="s">
        <v>10</v>
      </c>
      <c r="F20" s="16">
        <v>1</v>
      </c>
      <c r="G20" s="136">
        <v>0</v>
      </c>
      <c r="H20" s="142">
        <f t="shared" si="0"/>
        <v>0</v>
      </c>
      <c r="I20" s="142">
        <f t="shared" si="1"/>
        <v>0</v>
      </c>
      <c r="J20" s="142">
        <f t="shared" si="2"/>
        <v>0</v>
      </c>
      <c r="K20" s="142">
        <f t="shared" si="3"/>
        <v>0</v>
      </c>
    </row>
    <row r="21" spans="1:12" ht="29.25" customHeight="1" x14ac:dyDescent="0.25">
      <c r="A21" s="12" t="s">
        <v>42</v>
      </c>
      <c r="B21" s="24" t="s">
        <v>43</v>
      </c>
      <c r="C21" s="11" t="s">
        <v>238</v>
      </c>
      <c r="D21" s="86"/>
      <c r="E21" s="29" t="s">
        <v>10</v>
      </c>
      <c r="F21" s="16">
        <v>1</v>
      </c>
      <c r="G21" s="136">
        <v>0</v>
      </c>
      <c r="H21" s="142">
        <f t="shared" si="0"/>
        <v>0</v>
      </c>
      <c r="I21" s="142">
        <f t="shared" si="1"/>
        <v>0</v>
      </c>
      <c r="J21" s="142">
        <f t="shared" si="2"/>
        <v>0</v>
      </c>
      <c r="K21" s="142">
        <f t="shared" si="3"/>
        <v>0</v>
      </c>
    </row>
    <row r="22" spans="1:12" ht="54.75" customHeight="1" x14ac:dyDescent="0.25">
      <c r="A22" s="12" t="s">
        <v>44</v>
      </c>
      <c r="B22" s="11" t="s">
        <v>45</v>
      </c>
      <c r="C22" s="62" t="s">
        <v>239</v>
      </c>
      <c r="D22" s="86"/>
      <c r="E22" s="29" t="s">
        <v>10</v>
      </c>
      <c r="F22" s="16">
        <v>1</v>
      </c>
      <c r="G22" s="136">
        <v>0</v>
      </c>
      <c r="H22" s="142">
        <f t="shared" si="0"/>
        <v>0</v>
      </c>
      <c r="I22" s="142">
        <f t="shared" si="1"/>
        <v>0</v>
      </c>
      <c r="J22" s="142">
        <f t="shared" si="2"/>
        <v>0</v>
      </c>
      <c r="K22" s="142">
        <f t="shared" si="3"/>
        <v>0</v>
      </c>
    </row>
    <row r="23" spans="1:12" ht="47.25" customHeight="1" x14ac:dyDescent="0.25">
      <c r="A23" s="16" t="s">
        <v>46</v>
      </c>
      <c r="B23" s="34" t="s">
        <v>47</v>
      </c>
      <c r="C23" s="62" t="s">
        <v>240</v>
      </c>
      <c r="D23" s="86"/>
      <c r="E23" s="29" t="s">
        <v>10</v>
      </c>
      <c r="F23" s="16">
        <v>4</v>
      </c>
      <c r="G23" s="144">
        <v>0</v>
      </c>
      <c r="H23" s="142">
        <f t="shared" si="0"/>
        <v>0</v>
      </c>
      <c r="I23" s="142">
        <f t="shared" si="1"/>
        <v>0</v>
      </c>
      <c r="J23" s="142">
        <f t="shared" si="2"/>
        <v>0</v>
      </c>
      <c r="K23" s="142">
        <f t="shared" si="3"/>
        <v>0</v>
      </c>
      <c r="L23" s="13"/>
    </row>
    <row r="24" spans="1:12" ht="36" x14ac:dyDescent="0.25">
      <c r="A24" s="16" t="s">
        <v>49</v>
      </c>
      <c r="B24" s="34" t="s">
        <v>50</v>
      </c>
      <c r="C24" s="33" t="s">
        <v>241</v>
      </c>
      <c r="D24" s="86"/>
      <c r="E24" s="29" t="s">
        <v>10</v>
      </c>
      <c r="F24" s="16">
        <v>1</v>
      </c>
      <c r="G24" s="143">
        <v>0</v>
      </c>
      <c r="H24" s="142">
        <f t="shared" si="0"/>
        <v>0</v>
      </c>
      <c r="I24" s="142">
        <f t="shared" si="1"/>
        <v>0</v>
      </c>
      <c r="J24" s="142">
        <f t="shared" si="2"/>
        <v>0</v>
      </c>
      <c r="K24" s="142">
        <f t="shared" si="3"/>
        <v>0</v>
      </c>
      <c r="L24" s="13"/>
    </row>
    <row r="25" spans="1:12" ht="72" x14ac:dyDescent="0.25">
      <c r="A25" s="16" t="s">
        <v>51</v>
      </c>
      <c r="B25" s="35" t="s">
        <v>52</v>
      </c>
      <c r="C25" s="43" t="s">
        <v>242</v>
      </c>
      <c r="D25" s="88"/>
      <c r="E25" s="29" t="s">
        <v>10</v>
      </c>
      <c r="F25" s="16">
        <v>1</v>
      </c>
      <c r="G25" s="143">
        <v>0</v>
      </c>
      <c r="H25" s="142">
        <f t="shared" si="0"/>
        <v>0</v>
      </c>
      <c r="I25" s="142">
        <f t="shared" si="1"/>
        <v>0</v>
      </c>
      <c r="J25" s="142">
        <f t="shared" si="2"/>
        <v>0</v>
      </c>
      <c r="K25" s="142">
        <f t="shared" si="3"/>
        <v>0</v>
      </c>
      <c r="L25" s="13"/>
    </row>
    <row r="26" spans="1:12" ht="77.25" customHeight="1" x14ac:dyDescent="0.25">
      <c r="A26" s="16" t="s">
        <v>53</v>
      </c>
      <c r="B26" s="35" t="s">
        <v>54</v>
      </c>
      <c r="C26" s="33" t="s">
        <v>243</v>
      </c>
      <c r="D26" s="86"/>
      <c r="E26" s="29" t="s">
        <v>10</v>
      </c>
      <c r="F26" s="16">
        <v>1</v>
      </c>
      <c r="G26" s="136">
        <v>0</v>
      </c>
      <c r="H26" s="142">
        <f t="shared" si="0"/>
        <v>0</v>
      </c>
      <c r="I26" s="142">
        <f t="shared" si="1"/>
        <v>0</v>
      </c>
      <c r="J26" s="142">
        <f t="shared" si="2"/>
        <v>0</v>
      </c>
      <c r="K26" s="142">
        <f t="shared" si="3"/>
        <v>0</v>
      </c>
    </row>
    <row r="27" spans="1:12" ht="60" x14ac:dyDescent="0.25">
      <c r="A27" s="16" t="s">
        <v>55</v>
      </c>
      <c r="B27" s="23" t="s">
        <v>56</v>
      </c>
      <c r="C27" s="33" t="s">
        <v>251</v>
      </c>
      <c r="D27" s="86"/>
      <c r="E27" s="29" t="s">
        <v>10</v>
      </c>
      <c r="F27" s="16">
        <v>1</v>
      </c>
      <c r="G27" s="143">
        <v>0</v>
      </c>
      <c r="H27" s="142">
        <f t="shared" si="0"/>
        <v>0</v>
      </c>
      <c r="I27" s="142">
        <f t="shared" si="1"/>
        <v>0</v>
      </c>
      <c r="J27" s="142">
        <f t="shared" si="2"/>
        <v>0</v>
      </c>
      <c r="K27" s="142">
        <f t="shared" si="3"/>
        <v>0</v>
      </c>
      <c r="L27" s="13"/>
    </row>
    <row r="28" spans="1:12" ht="42.75" customHeight="1" x14ac:dyDescent="0.25">
      <c r="A28" s="16" t="s">
        <v>57</v>
      </c>
      <c r="B28" s="62" t="s">
        <v>244</v>
      </c>
      <c r="C28" s="62" t="s">
        <v>245</v>
      </c>
      <c r="D28" s="86"/>
      <c r="E28" s="29" t="s">
        <v>10</v>
      </c>
      <c r="F28" s="16">
        <v>1</v>
      </c>
      <c r="G28" s="136">
        <v>0</v>
      </c>
      <c r="H28" s="142">
        <f t="shared" si="0"/>
        <v>0</v>
      </c>
      <c r="I28" s="142">
        <f t="shared" si="1"/>
        <v>0</v>
      </c>
      <c r="J28" s="142">
        <f t="shared" si="2"/>
        <v>0</v>
      </c>
      <c r="K28" s="142">
        <f t="shared" si="3"/>
        <v>0</v>
      </c>
    </row>
    <row r="29" spans="1:12" ht="152.25" customHeight="1" x14ac:dyDescent="0.25">
      <c r="A29" s="20" t="s">
        <v>58</v>
      </c>
      <c r="B29" s="62" t="s">
        <v>59</v>
      </c>
      <c r="C29" s="18" t="s">
        <v>246</v>
      </c>
      <c r="D29" s="88"/>
      <c r="E29" s="17" t="s">
        <v>10</v>
      </c>
      <c r="F29" s="20">
        <v>8</v>
      </c>
      <c r="G29" s="143">
        <v>0</v>
      </c>
      <c r="H29" s="142">
        <f t="shared" si="0"/>
        <v>0</v>
      </c>
      <c r="I29" s="142">
        <f t="shared" si="1"/>
        <v>0</v>
      </c>
      <c r="J29" s="142">
        <f t="shared" si="2"/>
        <v>0</v>
      </c>
      <c r="K29" s="142">
        <f t="shared" si="3"/>
        <v>0</v>
      </c>
      <c r="L29" s="42"/>
    </row>
    <row r="30" spans="1:12" ht="187.5" customHeight="1" x14ac:dyDescent="0.25">
      <c r="A30" s="25" t="s">
        <v>60</v>
      </c>
      <c r="B30" s="186" t="s">
        <v>247</v>
      </c>
      <c r="C30" s="187" t="s">
        <v>248</v>
      </c>
      <c r="D30" s="98"/>
      <c r="E30" s="26" t="s">
        <v>10</v>
      </c>
      <c r="F30" s="25">
        <v>8</v>
      </c>
      <c r="G30" s="145">
        <v>0</v>
      </c>
      <c r="H30" s="142">
        <f t="shared" si="0"/>
        <v>0</v>
      </c>
      <c r="I30" s="142">
        <f t="shared" si="1"/>
        <v>0</v>
      </c>
      <c r="J30" s="142">
        <f t="shared" si="2"/>
        <v>0</v>
      </c>
      <c r="K30" s="142">
        <f t="shared" si="3"/>
        <v>0</v>
      </c>
      <c r="L30" s="13"/>
    </row>
    <row r="31" spans="1:12" ht="147" customHeight="1" x14ac:dyDescent="0.25">
      <c r="A31" s="16" t="s">
        <v>249</v>
      </c>
      <c r="B31" s="18" t="s">
        <v>250</v>
      </c>
      <c r="C31" s="18" t="s">
        <v>259</v>
      </c>
      <c r="D31" s="98"/>
      <c r="E31" s="26" t="s">
        <v>10</v>
      </c>
      <c r="F31" s="25">
        <v>1</v>
      </c>
      <c r="G31" s="185">
        <v>0</v>
      </c>
      <c r="H31" s="142">
        <v>0</v>
      </c>
      <c r="I31" s="142">
        <v>0</v>
      </c>
      <c r="J31" s="142">
        <v>0</v>
      </c>
      <c r="K31" s="142">
        <v>0</v>
      </c>
      <c r="L31" s="13"/>
    </row>
    <row r="32" spans="1:12" x14ac:dyDescent="0.25">
      <c r="A32" s="14"/>
      <c r="B32" s="14" t="s">
        <v>2</v>
      </c>
      <c r="C32" s="15" t="s">
        <v>5</v>
      </c>
      <c r="D32" s="15"/>
      <c r="E32" s="15" t="s">
        <v>5</v>
      </c>
      <c r="F32" s="15" t="s">
        <v>5</v>
      </c>
      <c r="G32" s="92" t="s">
        <v>5</v>
      </c>
      <c r="H32" s="92"/>
      <c r="I32" s="146">
        <f>SUM(I15:I30)</f>
        <v>0</v>
      </c>
      <c r="J32" s="146">
        <f>SUM(J15:J30)</f>
        <v>0</v>
      </c>
      <c r="K32" s="146">
        <f>SUM(K15:K30)</f>
        <v>0</v>
      </c>
    </row>
    <row r="35" spans="1:1" x14ac:dyDescent="0.25">
      <c r="A35" s="1" t="s">
        <v>63</v>
      </c>
    </row>
  </sheetData>
  <protectedRanges>
    <protectedRange sqref="D15:D31 G15:G31" name="Oblast1"/>
  </protectedRanges>
  <mergeCells count="1">
    <mergeCell ref="B2:K2"/>
  </mergeCells>
  <pageMargins left="0" right="0" top="0.19685039370078741" bottom="0.19685039370078741" header="0.31496062992125984" footer="0.31496062992125984"/>
  <pageSetup paperSize="9"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L26"/>
  <sheetViews>
    <sheetView tabSelected="1" workbookViewId="0">
      <selection activeCell="C17" sqref="C17"/>
    </sheetView>
  </sheetViews>
  <sheetFormatPr defaultRowHeight="15" x14ac:dyDescent="0.25"/>
  <cols>
    <col min="1" max="1" width="13.85546875" style="1" customWidth="1"/>
    <col min="2" max="2" width="14.5703125" style="1" customWidth="1"/>
    <col min="3" max="3" width="22.85546875" style="1" customWidth="1"/>
    <col min="4" max="4" width="28.5703125" style="1" customWidth="1"/>
    <col min="5" max="6" width="9.140625" style="1"/>
    <col min="7" max="7" width="20.85546875" style="85" customWidth="1"/>
    <col min="8" max="8" width="18.7109375" style="85" customWidth="1"/>
    <col min="9" max="9" width="19.7109375" style="85" customWidth="1"/>
    <col min="10" max="10" width="21.140625" style="85" customWidth="1"/>
    <col min="11" max="11" width="25.28515625" style="85" customWidth="1"/>
    <col min="12" max="16384" width="9.140625" style="1"/>
  </cols>
  <sheetData>
    <row r="8" spans="1:11" x14ac:dyDescent="0.25">
      <c r="B8" s="1" t="s">
        <v>7</v>
      </c>
    </row>
    <row r="10" spans="1:11" ht="15.75" x14ac:dyDescent="0.25">
      <c r="B10" s="3"/>
    </row>
    <row r="11" spans="1:11" ht="15.75" x14ac:dyDescent="0.25">
      <c r="B11" s="3"/>
    </row>
    <row r="12" spans="1:11" ht="15.75" x14ac:dyDescent="0.25">
      <c r="B12" s="3"/>
    </row>
    <row r="13" spans="1:11" ht="15.75" x14ac:dyDescent="0.25">
      <c r="B13" s="3"/>
    </row>
    <row r="14" spans="1:11" x14ac:dyDescent="0.25">
      <c r="B14" s="1" t="s">
        <v>64</v>
      </c>
    </row>
    <row r="16" spans="1:11" ht="24" x14ac:dyDescent="0.25">
      <c r="A16" s="30" t="s">
        <v>8</v>
      </c>
      <c r="B16" s="30" t="s">
        <v>1</v>
      </c>
      <c r="C16" s="30" t="s">
        <v>6</v>
      </c>
      <c r="D16" s="30" t="s">
        <v>194</v>
      </c>
      <c r="E16" s="30" t="s">
        <v>3</v>
      </c>
      <c r="F16" s="30" t="s">
        <v>4</v>
      </c>
      <c r="G16" s="84" t="s">
        <v>0</v>
      </c>
      <c r="H16" s="84" t="s">
        <v>192</v>
      </c>
      <c r="I16" s="84" t="s">
        <v>2</v>
      </c>
      <c r="J16" s="84" t="s">
        <v>193</v>
      </c>
      <c r="K16" s="84" t="s">
        <v>11</v>
      </c>
    </row>
    <row r="17" spans="1:12" ht="96.75" customHeight="1" x14ac:dyDescent="0.25">
      <c r="A17" s="12" t="s">
        <v>9</v>
      </c>
      <c r="B17" s="43" t="s">
        <v>65</v>
      </c>
      <c r="C17" s="43" t="s">
        <v>66</v>
      </c>
      <c r="D17" s="88"/>
      <c r="E17" s="17" t="s">
        <v>10</v>
      </c>
      <c r="F17" s="20">
        <v>75</v>
      </c>
      <c r="G17" s="136">
        <v>0</v>
      </c>
      <c r="H17" s="139">
        <f>G17*1.21</f>
        <v>0</v>
      </c>
      <c r="I17" s="139">
        <f>F17*G17</f>
        <v>0</v>
      </c>
      <c r="J17" s="139">
        <f>I17*0.21</f>
        <v>0</v>
      </c>
      <c r="K17" s="139">
        <f>SUM(I17:J17)</f>
        <v>0</v>
      </c>
      <c r="L17" s="44"/>
    </row>
    <row r="18" spans="1:12" ht="107.25" customHeight="1" x14ac:dyDescent="0.25">
      <c r="A18" s="16" t="s">
        <v>28</v>
      </c>
      <c r="B18" s="43" t="s">
        <v>65</v>
      </c>
      <c r="C18" s="43" t="s">
        <v>67</v>
      </c>
      <c r="D18" s="88"/>
      <c r="E18" s="17" t="s">
        <v>10</v>
      </c>
      <c r="F18" s="20">
        <v>75</v>
      </c>
      <c r="G18" s="136">
        <v>0</v>
      </c>
      <c r="H18" s="139">
        <f t="shared" ref="H18:H25" si="0">G18*1.21</f>
        <v>0</v>
      </c>
      <c r="I18" s="139">
        <f t="shared" ref="I18:I25" si="1">F18*G18</f>
        <v>0</v>
      </c>
      <c r="J18" s="139">
        <f t="shared" ref="J18:J25" si="2">I18*0.21</f>
        <v>0</v>
      </c>
      <c r="K18" s="139">
        <f t="shared" ref="K18:K25" si="3">SUM(I18:J18)</f>
        <v>0</v>
      </c>
      <c r="L18" s="45"/>
    </row>
    <row r="19" spans="1:12" ht="58.5" customHeight="1" x14ac:dyDescent="0.25">
      <c r="A19" s="16">
        <v>3</v>
      </c>
      <c r="B19" s="46" t="s">
        <v>68</v>
      </c>
      <c r="C19" s="46" t="s">
        <v>69</v>
      </c>
      <c r="D19" s="99"/>
      <c r="E19" s="17" t="s">
        <v>10</v>
      </c>
      <c r="F19" s="20">
        <v>18</v>
      </c>
      <c r="G19" s="136">
        <v>0</v>
      </c>
      <c r="H19" s="139">
        <f t="shared" si="0"/>
        <v>0</v>
      </c>
      <c r="I19" s="139">
        <f t="shared" si="1"/>
        <v>0</v>
      </c>
      <c r="J19" s="139">
        <f t="shared" si="2"/>
        <v>0</v>
      </c>
      <c r="K19" s="139">
        <f t="shared" si="3"/>
        <v>0</v>
      </c>
    </row>
    <row r="20" spans="1:12" ht="63" customHeight="1" x14ac:dyDescent="0.25">
      <c r="A20" s="20">
        <v>4</v>
      </c>
      <c r="B20" s="46" t="s">
        <v>70</v>
      </c>
      <c r="C20" s="46" t="s">
        <v>69</v>
      </c>
      <c r="D20" s="99"/>
      <c r="E20" s="17" t="s">
        <v>10</v>
      </c>
      <c r="F20" s="20">
        <v>18</v>
      </c>
      <c r="G20" s="136">
        <v>0</v>
      </c>
      <c r="H20" s="139">
        <f t="shared" si="0"/>
        <v>0</v>
      </c>
      <c r="I20" s="139">
        <f t="shared" si="1"/>
        <v>0</v>
      </c>
      <c r="J20" s="139">
        <f t="shared" si="2"/>
        <v>0</v>
      </c>
      <c r="K20" s="139">
        <f t="shared" si="3"/>
        <v>0</v>
      </c>
    </row>
    <row r="21" spans="1:12" ht="81" customHeight="1" x14ac:dyDescent="0.25">
      <c r="A21" s="12">
        <v>5</v>
      </c>
      <c r="B21" s="43" t="s">
        <v>71</v>
      </c>
      <c r="C21" s="43" t="s">
        <v>72</v>
      </c>
      <c r="D21" s="88"/>
      <c r="E21" s="17" t="s">
        <v>73</v>
      </c>
      <c r="F21" s="20">
        <v>5</v>
      </c>
      <c r="G21" s="136">
        <v>0</v>
      </c>
      <c r="H21" s="139">
        <f t="shared" si="0"/>
        <v>0</v>
      </c>
      <c r="I21" s="139">
        <f t="shared" si="1"/>
        <v>0</v>
      </c>
      <c r="J21" s="139">
        <f t="shared" si="2"/>
        <v>0</v>
      </c>
      <c r="K21" s="139">
        <f t="shared" si="3"/>
        <v>0</v>
      </c>
    </row>
    <row r="22" spans="1:12" ht="84" x14ac:dyDescent="0.25">
      <c r="A22" s="12">
        <v>6</v>
      </c>
      <c r="B22" s="43" t="s">
        <v>74</v>
      </c>
      <c r="C22" s="43" t="s">
        <v>177</v>
      </c>
      <c r="D22" s="88"/>
      <c r="E22" s="17" t="s">
        <v>10</v>
      </c>
      <c r="F22" s="20">
        <v>10</v>
      </c>
      <c r="G22" s="144">
        <v>0</v>
      </c>
      <c r="H22" s="139">
        <f t="shared" si="0"/>
        <v>0</v>
      </c>
      <c r="I22" s="139">
        <f t="shared" si="1"/>
        <v>0</v>
      </c>
      <c r="J22" s="139">
        <f t="shared" si="2"/>
        <v>0</v>
      </c>
      <c r="K22" s="139">
        <f t="shared" si="3"/>
        <v>0</v>
      </c>
    </row>
    <row r="23" spans="1:12" ht="78.75" customHeight="1" x14ac:dyDescent="0.25">
      <c r="A23" s="12">
        <v>7</v>
      </c>
      <c r="B23" s="43" t="s">
        <v>75</v>
      </c>
      <c r="C23" s="21" t="s">
        <v>76</v>
      </c>
      <c r="D23" s="89"/>
      <c r="E23" s="17" t="s">
        <v>10</v>
      </c>
      <c r="F23" s="20">
        <v>10</v>
      </c>
      <c r="G23" s="144">
        <v>0</v>
      </c>
      <c r="H23" s="139">
        <f t="shared" si="0"/>
        <v>0</v>
      </c>
      <c r="I23" s="139">
        <f t="shared" si="1"/>
        <v>0</v>
      </c>
      <c r="J23" s="139">
        <f t="shared" si="2"/>
        <v>0</v>
      </c>
      <c r="K23" s="139">
        <f t="shared" si="3"/>
        <v>0</v>
      </c>
    </row>
    <row r="24" spans="1:12" ht="33.75" customHeight="1" x14ac:dyDescent="0.25">
      <c r="A24" s="12">
        <v>8</v>
      </c>
      <c r="B24" s="43" t="s">
        <v>75</v>
      </c>
      <c r="C24" s="11" t="s">
        <v>77</v>
      </c>
      <c r="D24" s="86"/>
      <c r="E24" s="17" t="s">
        <v>10</v>
      </c>
      <c r="F24" s="20">
        <v>10</v>
      </c>
      <c r="G24" s="147">
        <v>0</v>
      </c>
      <c r="H24" s="139">
        <f t="shared" si="0"/>
        <v>0</v>
      </c>
      <c r="I24" s="139">
        <f t="shared" si="1"/>
        <v>0</v>
      </c>
      <c r="J24" s="139">
        <f t="shared" si="2"/>
        <v>0</v>
      </c>
      <c r="K24" s="139">
        <f t="shared" si="3"/>
        <v>0</v>
      </c>
    </row>
    <row r="25" spans="1:12" ht="36.75" customHeight="1" x14ac:dyDescent="0.25">
      <c r="A25" s="12">
        <v>9</v>
      </c>
      <c r="B25" s="43" t="s">
        <v>75</v>
      </c>
      <c r="C25" s="21" t="s">
        <v>78</v>
      </c>
      <c r="D25" s="89"/>
      <c r="E25" s="17" t="s">
        <v>10</v>
      </c>
      <c r="F25" s="20">
        <v>10</v>
      </c>
      <c r="G25" s="147">
        <v>0</v>
      </c>
      <c r="H25" s="139">
        <f t="shared" si="0"/>
        <v>0</v>
      </c>
      <c r="I25" s="139">
        <f t="shared" si="1"/>
        <v>0</v>
      </c>
      <c r="J25" s="139">
        <f t="shared" si="2"/>
        <v>0</v>
      </c>
      <c r="K25" s="139">
        <f t="shared" si="3"/>
        <v>0</v>
      </c>
    </row>
    <row r="26" spans="1:12" x14ac:dyDescent="0.25">
      <c r="A26" s="14"/>
      <c r="B26" s="14" t="s">
        <v>14</v>
      </c>
      <c r="C26" s="15" t="s">
        <v>5</v>
      </c>
      <c r="D26" s="15"/>
      <c r="E26" s="15" t="s">
        <v>5</v>
      </c>
      <c r="F26" s="15" t="s">
        <v>5</v>
      </c>
      <c r="G26" s="69" t="s">
        <v>5</v>
      </c>
      <c r="H26" s="69"/>
      <c r="I26" s="148">
        <f>SUM(I17:I25)</f>
        <v>0</v>
      </c>
      <c r="J26" s="148">
        <f>SUM(J17:J25)</f>
        <v>0</v>
      </c>
      <c r="K26" s="148">
        <f>SUM(K17:K25)</f>
        <v>0</v>
      </c>
    </row>
  </sheetData>
  <sheetProtection password="C2FC" sheet="1" objects="1" scenarios="1"/>
  <protectedRanges>
    <protectedRange sqref="D17:D25 G17:G25" name="Oblast1"/>
  </protectedRanges>
  <pageMargins left="0" right="0" top="0.19685039370078741" bottom="0.19685039370078741" header="0.31496062992125984" footer="0.31496062992125984"/>
  <pageSetup paperSize="9" scale="7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23"/>
  <sheetViews>
    <sheetView workbookViewId="0">
      <selection activeCell="A9" sqref="A9:A11"/>
    </sheetView>
  </sheetViews>
  <sheetFormatPr defaultRowHeight="15" x14ac:dyDescent="0.25"/>
  <cols>
    <col min="1" max="1" width="9.140625" style="1"/>
    <col min="2" max="2" width="12.140625" style="1" customWidth="1"/>
    <col min="3" max="3" width="24.28515625" style="1" customWidth="1"/>
    <col min="4" max="4" width="28.42578125" style="1" customWidth="1"/>
    <col min="5" max="6" width="9.140625" style="1"/>
    <col min="7" max="7" width="24.5703125" style="85" customWidth="1"/>
    <col min="8" max="8" width="24.42578125" style="85" customWidth="1"/>
    <col min="9" max="9" width="24.140625" style="85" customWidth="1"/>
    <col min="10" max="10" width="21.5703125" style="85" customWidth="1"/>
    <col min="11" max="11" width="24.28515625" style="85" customWidth="1"/>
    <col min="12" max="16384" width="9.140625" style="1"/>
  </cols>
  <sheetData>
    <row r="7" spans="1:12" ht="15.75" x14ac:dyDescent="0.25">
      <c r="A7" s="47" t="s">
        <v>7</v>
      </c>
      <c r="B7" s="2"/>
      <c r="C7" s="2"/>
      <c r="D7" s="2"/>
      <c r="E7" s="2"/>
      <c r="F7" s="2"/>
    </row>
    <row r="8" spans="1:12" ht="15.75" x14ac:dyDescent="0.25">
      <c r="A8" s="3"/>
      <c r="B8" s="3"/>
      <c r="C8" s="3"/>
      <c r="D8" s="3"/>
      <c r="E8" s="3"/>
      <c r="F8" s="2"/>
    </row>
    <row r="9" spans="1:12" ht="15.75" x14ac:dyDescent="0.25">
      <c r="A9" s="48"/>
      <c r="B9" s="3"/>
      <c r="C9" s="3"/>
      <c r="D9" s="3"/>
      <c r="E9" s="3"/>
      <c r="F9" s="2"/>
    </row>
    <row r="10" spans="1:12" ht="15.75" x14ac:dyDescent="0.25">
      <c r="A10" s="48"/>
      <c r="B10" s="3"/>
      <c r="C10" s="3"/>
      <c r="D10" s="3"/>
      <c r="E10" s="3"/>
      <c r="F10" s="2"/>
    </row>
    <row r="11" spans="1:12" ht="15.75" x14ac:dyDescent="0.25">
      <c r="A11" s="48"/>
      <c r="B11" s="3"/>
      <c r="C11" s="3"/>
      <c r="D11" s="3"/>
      <c r="E11" s="3"/>
      <c r="F11" s="2"/>
    </row>
    <row r="12" spans="1:12" ht="15.75" thickBot="1" x14ac:dyDescent="0.3"/>
    <row r="13" spans="1:12" ht="24.75" thickBot="1" x14ac:dyDescent="0.3">
      <c r="A13" s="49" t="s">
        <v>8</v>
      </c>
      <c r="B13" s="49" t="s">
        <v>1</v>
      </c>
      <c r="C13" s="49" t="s">
        <v>6</v>
      </c>
      <c r="D13" s="49" t="s">
        <v>194</v>
      </c>
      <c r="E13" s="49" t="s">
        <v>3</v>
      </c>
      <c r="F13" s="49" t="s">
        <v>4</v>
      </c>
      <c r="G13" s="102" t="s">
        <v>0</v>
      </c>
      <c r="H13" s="102" t="s">
        <v>192</v>
      </c>
      <c r="I13" s="102" t="s">
        <v>2</v>
      </c>
      <c r="J13" s="102" t="s">
        <v>193</v>
      </c>
      <c r="K13" s="102" t="s">
        <v>11</v>
      </c>
    </row>
    <row r="14" spans="1:12" ht="64.5" customHeight="1" x14ac:dyDescent="0.25">
      <c r="A14" s="50" t="s">
        <v>9</v>
      </c>
      <c r="B14" s="51" t="s">
        <v>79</v>
      </c>
      <c r="C14" s="51" t="s">
        <v>80</v>
      </c>
      <c r="D14" s="100"/>
      <c r="E14" s="50" t="s">
        <v>10</v>
      </c>
      <c r="F14" s="52">
        <v>2</v>
      </c>
      <c r="G14" s="149">
        <v>0</v>
      </c>
      <c r="H14" s="150">
        <f>G14*1.21</f>
        <v>0</v>
      </c>
      <c r="I14" s="150">
        <f>F14*G14</f>
        <v>0</v>
      </c>
      <c r="J14" s="150">
        <f>I14*0.21</f>
        <v>0</v>
      </c>
      <c r="K14" s="150">
        <f>SUM(I14:J14)</f>
        <v>0</v>
      </c>
      <c r="L14" s="53"/>
    </row>
    <row r="15" spans="1:12" ht="87.75" customHeight="1" x14ac:dyDescent="0.25">
      <c r="A15" s="54" t="s">
        <v>32</v>
      </c>
      <c r="B15" s="55" t="s">
        <v>79</v>
      </c>
      <c r="C15" s="55" t="s">
        <v>81</v>
      </c>
      <c r="D15" s="101"/>
      <c r="E15" s="54" t="s">
        <v>10</v>
      </c>
      <c r="F15" s="56">
        <v>15</v>
      </c>
      <c r="G15" s="151">
        <v>0</v>
      </c>
      <c r="H15" s="150">
        <f t="shared" ref="H15:H22" si="0">G15*1.21</f>
        <v>0</v>
      </c>
      <c r="I15" s="150">
        <f t="shared" ref="I15:I22" si="1">F15*G15</f>
        <v>0</v>
      </c>
      <c r="J15" s="150">
        <f t="shared" ref="J15:J22" si="2">I15*0.21</f>
        <v>0</v>
      </c>
      <c r="K15" s="150">
        <f t="shared" ref="K15:K22" si="3">SUM(I15:J15)</f>
        <v>0</v>
      </c>
    </row>
    <row r="16" spans="1:12" ht="71.25" customHeight="1" x14ac:dyDescent="0.25">
      <c r="A16" s="54" t="s">
        <v>82</v>
      </c>
      <c r="B16" s="55" t="s">
        <v>79</v>
      </c>
      <c r="C16" s="55" t="s">
        <v>83</v>
      </c>
      <c r="D16" s="101"/>
      <c r="E16" s="54" t="s">
        <v>10</v>
      </c>
      <c r="F16" s="56">
        <v>2</v>
      </c>
      <c r="G16" s="151">
        <v>0</v>
      </c>
      <c r="H16" s="150">
        <f t="shared" si="0"/>
        <v>0</v>
      </c>
      <c r="I16" s="150">
        <f t="shared" si="1"/>
        <v>0</v>
      </c>
      <c r="J16" s="150">
        <f t="shared" si="2"/>
        <v>0</v>
      </c>
      <c r="K16" s="150">
        <f t="shared" si="3"/>
        <v>0</v>
      </c>
    </row>
    <row r="17" spans="1:11" ht="80.25" customHeight="1" x14ac:dyDescent="0.25">
      <c r="A17" s="54" t="s">
        <v>84</v>
      </c>
      <c r="B17" s="55" t="s">
        <v>79</v>
      </c>
      <c r="C17" s="55" t="s">
        <v>85</v>
      </c>
      <c r="D17" s="101"/>
      <c r="E17" s="54" t="s">
        <v>10</v>
      </c>
      <c r="F17" s="56">
        <v>15</v>
      </c>
      <c r="G17" s="151">
        <v>0</v>
      </c>
      <c r="H17" s="150">
        <f t="shared" si="0"/>
        <v>0</v>
      </c>
      <c r="I17" s="150">
        <f t="shared" si="1"/>
        <v>0</v>
      </c>
      <c r="J17" s="150">
        <f t="shared" si="2"/>
        <v>0</v>
      </c>
      <c r="K17" s="150">
        <f t="shared" si="3"/>
        <v>0</v>
      </c>
    </row>
    <row r="18" spans="1:11" ht="60.75" customHeight="1" x14ac:dyDescent="0.25">
      <c r="A18" s="54" t="s">
        <v>86</v>
      </c>
      <c r="B18" s="55" t="s">
        <v>79</v>
      </c>
      <c r="C18" s="55" t="s">
        <v>87</v>
      </c>
      <c r="D18" s="101"/>
      <c r="E18" s="54" t="s">
        <v>10</v>
      </c>
      <c r="F18" s="56">
        <v>15</v>
      </c>
      <c r="G18" s="151">
        <v>0</v>
      </c>
      <c r="H18" s="150">
        <f t="shared" si="0"/>
        <v>0</v>
      </c>
      <c r="I18" s="150">
        <f t="shared" si="1"/>
        <v>0</v>
      </c>
      <c r="J18" s="150">
        <f t="shared" si="2"/>
        <v>0</v>
      </c>
      <c r="K18" s="150">
        <f t="shared" si="3"/>
        <v>0</v>
      </c>
    </row>
    <row r="19" spans="1:11" ht="43.5" customHeight="1" x14ac:dyDescent="0.25">
      <c r="A19" s="54" t="s">
        <v>88</v>
      </c>
      <c r="B19" s="55" t="s">
        <v>79</v>
      </c>
      <c r="C19" s="55" t="s">
        <v>89</v>
      </c>
      <c r="D19" s="101"/>
      <c r="E19" s="54" t="s">
        <v>10</v>
      </c>
      <c r="F19" s="56">
        <v>15</v>
      </c>
      <c r="G19" s="151">
        <v>0</v>
      </c>
      <c r="H19" s="150">
        <f t="shared" si="0"/>
        <v>0</v>
      </c>
      <c r="I19" s="150">
        <f t="shared" si="1"/>
        <v>0</v>
      </c>
      <c r="J19" s="150">
        <f t="shared" si="2"/>
        <v>0</v>
      </c>
      <c r="K19" s="150">
        <f t="shared" si="3"/>
        <v>0</v>
      </c>
    </row>
    <row r="20" spans="1:11" ht="56.25" customHeight="1" x14ac:dyDescent="0.25">
      <c r="A20" s="54" t="s">
        <v>42</v>
      </c>
      <c r="B20" s="55" t="s">
        <v>90</v>
      </c>
      <c r="C20" s="55" t="s">
        <v>91</v>
      </c>
      <c r="D20" s="101"/>
      <c r="E20" s="54" t="s">
        <v>10</v>
      </c>
      <c r="F20" s="56">
        <v>10</v>
      </c>
      <c r="G20" s="151">
        <v>0</v>
      </c>
      <c r="H20" s="150">
        <f t="shared" si="0"/>
        <v>0</v>
      </c>
      <c r="I20" s="150">
        <f t="shared" si="1"/>
        <v>0</v>
      </c>
      <c r="J20" s="150">
        <f t="shared" si="2"/>
        <v>0</v>
      </c>
      <c r="K20" s="150">
        <f t="shared" si="3"/>
        <v>0</v>
      </c>
    </row>
    <row r="21" spans="1:11" ht="67.5" customHeight="1" x14ac:dyDescent="0.25">
      <c r="A21" s="54" t="s">
        <v>92</v>
      </c>
      <c r="B21" s="55" t="s">
        <v>90</v>
      </c>
      <c r="C21" s="55" t="s">
        <v>93</v>
      </c>
      <c r="D21" s="101"/>
      <c r="E21" s="54" t="s">
        <v>10</v>
      </c>
      <c r="F21" s="56">
        <v>10</v>
      </c>
      <c r="G21" s="151">
        <v>0</v>
      </c>
      <c r="H21" s="150">
        <f t="shared" si="0"/>
        <v>0</v>
      </c>
      <c r="I21" s="150">
        <f t="shared" si="1"/>
        <v>0</v>
      </c>
      <c r="J21" s="150">
        <f t="shared" si="2"/>
        <v>0</v>
      </c>
      <c r="K21" s="150">
        <f t="shared" si="3"/>
        <v>0</v>
      </c>
    </row>
    <row r="22" spans="1:11" ht="67.5" customHeight="1" x14ac:dyDescent="0.25">
      <c r="A22" s="54" t="s">
        <v>94</v>
      </c>
      <c r="B22" s="55" t="s">
        <v>95</v>
      </c>
      <c r="C22" s="55" t="s">
        <v>96</v>
      </c>
      <c r="D22" s="101"/>
      <c r="E22" s="54" t="s">
        <v>10</v>
      </c>
      <c r="F22" s="56">
        <v>10</v>
      </c>
      <c r="G22" s="151">
        <v>0</v>
      </c>
      <c r="H22" s="150">
        <f t="shared" si="0"/>
        <v>0</v>
      </c>
      <c r="I22" s="150">
        <f t="shared" si="1"/>
        <v>0</v>
      </c>
      <c r="J22" s="150">
        <f t="shared" si="2"/>
        <v>0</v>
      </c>
      <c r="K22" s="150">
        <f t="shared" si="3"/>
        <v>0</v>
      </c>
    </row>
    <row r="23" spans="1:11" ht="24.75" thickBot="1" x14ac:dyDescent="0.3">
      <c r="A23" s="57"/>
      <c r="B23" s="57" t="s">
        <v>14</v>
      </c>
      <c r="C23" s="57" t="s">
        <v>5</v>
      </c>
      <c r="D23" s="57"/>
      <c r="E23" s="57" t="s">
        <v>5</v>
      </c>
      <c r="F23" s="57" t="s">
        <v>5</v>
      </c>
      <c r="G23" s="103"/>
      <c r="H23" s="103"/>
      <c r="I23" s="152">
        <f>SUM(I14:I22)</f>
        <v>0</v>
      </c>
      <c r="J23" s="152">
        <f>SUM(J14:J22)</f>
        <v>0</v>
      </c>
      <c r="K23" s="152">
        <f>SUM(K14:K22)</f>
        <v>0</v>
      </c>
    </row>
  </sheetData>
  <sheetProtection password="C2FC" sheet="1" objects="1" scenarios="1"/>
  <protectedRanges>
    <protectedRange sqref="D14:D22 G14:G22" name="Oblast1"/>
  </protectedRanges>
  <pageMargins left="0.11811023622047245" right="0.11811023622047245" top="0.19685039370078741" bottom="0.19685039370078741" header="0.31496062992125984" footer="0.31496062992125984"/>
  <pageSetup paperSize="9" scale="6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workbookViewId="0">
      <selection activeCell="B9" sqref="B9:B11"/>
    </sheetView>
  </sheetViews>
  <sheetFormatPr defaultRowHeight="15" x14ac:dyDescent="0.25"/>
  <cols>
    <col min="1" max="1" width="9.140625" style="1"/>
    <col min="2" max="2" width="21.85546875" style="1" customWidth="1"/>
    <col min="3" max="3" width="25" style="1" customWidth="1"/>
    <col min="4" max="4" width="30.42578125" style="1" customWidth="1"/>
    <col min="5" max="6" width="9.140625" style="1"/>
    <col min="7" max="7" width="20.42578125" style="85" customWidth="1"/>
    <col min="8" max="9" width="18.28515625" style="85" customWidth="1"/>
    <col min="10" max="10" width="18.7109375" style="85" customWidth="1"/>
    <col min="11" max="11" width="19" style="85" customWidth="1"/>
    <col min="12" max="16384" width="9.140625" style="1"/>
  </cols>
  <sheetData>
    <row r="2" spans="1:11" ht="38.25" customHeight="1" x14ac:dyDescent="0.25"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7" spans="1:11" ht="15.75" x14ac:dyDescent="0.25">
      <c r="B7" s="6" t="s">
        <v>7</v>
      </c>
      <c r="C7" s="2"/>
      <c r="D7" s="2"/>
      <c r="E7" s="2"/>
      <c r="F7" s="2"/>
      <c r="G7" s="81"/>
      <c r="H7" s="81"/>
      <c r="I7" s="82"/>
      <c r="J7" s="82"/>
      <c r="K7" s="82"/>
    </row>
    <row r="8" spans="1:11" ht="15.75" x14ac:dyDescent="0.25">
      <c r="B8" s="3"/>
      <c r="C8" s="3"/>
      <c r="D8" s="3"/>
      <c r="E8" s="3"/>
      <c r="F8" s="3"/>
      <c r="G8" s="81"/>
      <c r="H8" s="81"/>
      <c r="I8" s="82"/>
      <c r="J8" s="82"/>
      <c r="K8" s="82"/>
    </row>
    <row r="9" spans="1:11" ht="15.75" x14ac:dyDescent="0.25">
      <c r="B9" s="3"/>
      <c r="C9" s="3"/>
      <c r="D9" s="3"/>
      <c r="E9" s="3"/>
      <c r="F9" s="3"/>
      <c r="G9" s="81"/>
      <c r="H9" s="81"/>
      <c r="I9" s="82"/>
      <c r="J9" s="82"/>
      <c r="K9" s="82"/>
    </row>
    <row r="10" spans="1:11" ht="15.75" x14ac:dyDescent="0.25">
      <c r="B10" s="3"/>
      <c r="C10" s="3"/>
      <c r="D10" s="3"/>
      <c r="E10" s="3"/>
      <c r="F10" s="3"/>
      <c r="G10" s="81"/>
      <c r="H10" s="81"/>
      <c r="I10" s="82"/>
      <c r="J10" s="82"/>
      <c r="K10" s="82"/>
    </row>
    <row r="11" spans="1:11" ht="15.75" x14ac:dyDescent="0.25">
      <c r="B11" s="3"/>
      <c r="C11" s="3"/>
      <c r="D11" s="3"/>
      <c r="E11" s="3"/>
      <c r="F11" s="3"/>
      <c r="G11" s="81"/>
      <c r="H11" s="81"/>
      <c r="I11" s="82"/>
      <c r="J11" s="82"/>
      <c r="K11" s="82"/>
    </row>
    <row r="12" spans="1:11" ht="15.75" x14ac:dyDescent="0.25">
      <c r="B12" s="3"/>
      <c r="C12" s="3"/>
      <c r="D12" s="3"/>
      <c r="E12" s="3"/>
      <c r="F12" s="3"/>
      <c r="G12" s="81"/>
      <c r="H12" s="81"/>
      <c r="I12" s="82"/>
      <c r="J12" s="82"/>
      <c r="K12" s="82"/>
    </row>
    <row r="13" spans="1:11" ht="15.75" x14ac:dyDescent="0.25">
      <c r="B13" s="194" t="s">
        <v>64</v>
      </c>
      <c r="C13" s="194"/>
      <c r="D13" s="194"/>
      <c r="E13" s="194"/>
      <c r="F13" s="194"/>
      <c r="G13" s="195"/>
      <c r="H13" s="195"/>
      <c r="I13" s="195"/>
      <c r="J13" s="195"/>
      <c r="K13" s="195"/>
    </row>
    <row r="14" spans="1:11" ht="15.75" x14ac:dyDescent="0.25">
      <c r="B14" s="31"/>
      <c r="C14" s="31"/>
      <c r="D14" s="31"/>
      <c r="E14" s="31"/>
      <c r="F14" s="31"/>
      <c r="G14" s="83"/>
      <c r="H14" s="83"/>
      <c r="I14" s="83"/>
      <c r="J14" s="83"/>
      <c r="K14" s="83"/>
    </row>
    <row r="15" spans="1:11" ht="24" x14ac:dyDescent="0.25">
      <c r="A15" s="30" t="s">
        <v>8</v>
      </c>
      <c r="B15" s="30" t="s">
        <v>1</v>
      </c>
      <c r="C15" s="30" t="s">
        <v>6</v>
      </c>
      <c r="D15" s="30" t="s">
        <v>194</v>
      </c>
      <c r="E15" s="30" t="s">
        <v>3</v>
      </c>
      <c r="F15" s="30" t="s">
        <v>4</v>
      </c>
      <c r="G15" s="84" t="s">
        <v>0</v>
      </c>
      <c r="H15" s="84" t="s">
        <v>192</v>
      </c>
      <c r="I15" s="84" t="s">
        <v>2</v>
      </c>
      <c r="J15" s="84" t="s">
        <v>193</v>
      </c>
      <c r="K15" s="84" t="s">
        <v>11</v>
      </c>
    </row>
    <row r="16" spans="1:11" ht="107.25" customHeight="1" x14ac:dyDescent="0.25">
      <c r="A16" s="19" t="s">
        <v>9</v>
      </c>
      <c r="B16" s="18" t="s">
        <v>97</v>
      </c>
      <c r="C16" s="18" t="s">
        <v>179</v>
      </c>
      <c r="D16" s="88"/>
      <c r="E16" s="29" t="s">
        <v>10</v>
      </c>
      <c r="F16" s="16">
        <v>5</v>
      </c>
      <c r="G16" s="136">
        <v>0</v>
      </c>
      <c r="H16" s="139">
        <f>G16*1.21</f>
        <v>0</v>
      </c>
      <c r="I16" s="139">
        <f>F16*G16</f>
        <v>0</v>
      </c>
      <c r="J16" s="139">
        <f>I16*0.21</f>
        <v>0</v>
      </c>
      <c r="K16" s="139">
        <f>SUM(I16:J16)</f>
        <v>0</v>
      </c>
    </row>
    <row r="17" spans="1:11" ht="58.5" customHeight="1" x14ac:dyDescent="0.25">
      <c r="A17" s="19" t="s">
        <v>28</v>
      </c>
      <c r="B17" s="43" t="s">
        <v>98</v>
      </c>
      <c r="C17" s="43" t="s">
        <v>99</v>
      </c>
      <c r="D17" s="88"/>
      <c r="E17" s="17" t="s">
        <v>10</v>
      </c>
      <c r="F17" s="20">
        <v>10</v>
      </c>
      <c r="G17" s="144">
        <v>0</v>
      </c>
      <c r="H17" s="139">
        <f t="shared" ref="H17:H35" si="0">G17*1.21</f>
        <v>0</v>
      </c>
      <c r="I17" s="139">
        <f t="shared" ref="I17:I35" si="1">F17*G17</f>
        <v>0</v>
      </c>
      <c r="J17" s="139">
        <f t="shared" ref="J17:J35" si="2">I17*0.21</f>
        <v>0</v>
      </c>
      <c r="K17" s="139">
        <f t="shared" ref="K17:K35" si="3">SUM(I17:J17)</f>
        <v>0</v>
      </c>
    </row>
    <row r="18" spans="1:11" ht="32.25" customHeight="1" x14ac:dyDescent="0.25">
      <c r="A18" s="19" t="s">
        <v>26</v>
      </c>
      <c r="B18" s="43" t="s">
        <v>98</v>
      </c>
      <c r="C18" s="43" t="s">
        <v>100</v>
      </c>
      <c r="D18" s="88"/>
      <c r="E18" s="17" t="s">
        <v>10</v>
      </c>
      <c r="F18" s="20">
        <v>10</v>
      </c>
      <c r="G18" s="143">
        <v>0</v>
      </c>
      <c r="H18" s="139">
        <f t="shared" si="0"/>
        <v>0</v>
      </c>
      <c r="I18" s="139">
        <f t="shared" si="1"/>
        <v>0</v>
      </c>
      <c r="J18" s="139">
        <f t="shared" si="2"/>
        <v>0</v>
      </c>
      <c r="K18" s="139">
        <f t="shared" si="3"/>
        <v>0</v>
      </c>
    </row>
    <row r="19" spans="1:11" ht="45.75" customHeight="1" x14ac:dyDescent="0.25">
      <c r="A19" s="19" t="s">
        <v>23</v>
      </c>
      <c r="B19" s="43" t="s">
        <v>101</v>
      </c>
      <c r="C19" s="43" t="s">
        <v>180</v>
      </c>
      <c r="D19" s="88"/>
      <c r="E19" s="17" t="s">
        <v>10</v>
      </c>
      <c r="F19" s="20">
        <v>20</v>
      </c>
      <c r="G19" s="143">
        <v>0</v>
      </c>
      <c r="H19" s="139">
        <f t="shared" si="0"/>
        <v>0</v>
      </c>
      <c r="I19" s="139">
        <f t="shared" si="1"/>
        <v>0</v>
      </c>
      <c r="J19" s="139">
        <f t="shared" si="2"/>
        <v>0</v>
      </c>
      <c r="K19" s="139">
        <f t="shared" si="3"/>
        <v>0</v>
      </c>
    </row>
    <row r="20" spans="1:11" ht="44.25" customHeight="1" x14ac:dyDescent="0.25">
      <c r="A20" s="19">
        <v>5</v>
      </c>
      <c r="B20" s="33" t="s">
        <v>102</v>
      </c>
      <c r="C20" s="33" t="s">
        <v>103</v>
      </c>
      <c r="D20" s="104"/>
      <c r="E20" s="17" t="s">
        <v>10</v>
      </c>
      <c r="F20" s="20">
        <v>6</v>
      </c>
      <c r="G20" s="143">
        <v>0</v>
      </c>
      <c r="H20" s="139">
        <f t="shared" si="0"/>
        <v>0</v>
      </c>
      <c r="I20" s="139">
        <f t="shared" si="1"/>
        <v>0</v>
      </c>
      <c r="J20" s="139">
        <f t="shared" si="2"/>
        <v>0</v>
      </c>
      <c r="K20" s="139">
        <f t="shared" si="3"/>
        <v>0</v>
      </c>
    </row>
    <row r="21" spans="1:11" ht="84" x14ac:dyDescent="0.25">
      <c r="A21" s="19">
        <v>6</v>
      </c>
      <c r="B21" s="18" t="s">
        <v>104</v>
      </c>
      <c r="C21" s="18" t="s">
        <v>181</v>
      </c>
      <c r="D21" s="88"/>
      <c r="E21" s="29" t="s">
        <v>10</v>
      </c>
      <c r="F21" s="16">
        <v>10</v>
      </c>
      <c r="G21" s="143">
        <v>0</v>
      </c>
      <c r="H21" s="139">
        <f t="shared" si="0"/>
        <v>0</v>
      </c>
      <c r="I21" s="139">
        <f t="shared" si="1"/>
        <v>0</v>
      </c>
      <c r="J21" s="139">
        <f t="shared" si="2"/>
        <v>0</v>
      </c>
      <c r="K21" s="139">
        <f t="shared" si="3"/>
        <v>0</v>
      </c>
    </row>
    <row r="22" spans="1:11" ht="60" x14ac:dyDescent="0.25">
      <c r="A22" s="19">
        <v>7</v>
      </c>
      <c r="B22" s="18" t="s">
        <v>25</v>
      </c>
      <c r="C22" s="18" t="s">
        <v>24</v>
      </c>
      <c r="D22" s="88"/>
      <c r="E22" s="29" t="s">
        <v>10</v>
      </c>
      <c r="F22" s="16">
        <v>10</v>
      </c>
      <c r="G22" s="136">
        <v>0</v>
      </c>
      <c r="H22" s="139">
        <f t="shared" si="0"/>
        <v>0</v>
      </c>
      <c r="I22" s="139">
        <f t="shared" si="1"/>
        <v>0</v>
      </c>
      <c r="J22" s="139">
        <f t="shared" si="2"/>
        <v>0</v>
      </c>
      <c r="K22" s="139">
        <f t="shared" si="3"/>
        <v>0</v>
      </c>
    </row>
    <row r="23" spans="1:11" ht="22.5" customHeight="1" x14ac:dyDescent="0.25">
      <c r="A23" s="19">
        <v>8</v>
      </c>
      <c r="B23" s="43" t="s">
        <v>105</v>
      </c>
      <c r="C23" s="43" t="s">
        <v>106</v>
      </c>
      <c r="D23" s="88"/>
      <c r="E23" s="17" t="s">
        <v>10</v>
      </c>
      <c r="F23" s="20">
        <v>3</v>
      </c>
      <c r="G23" s="143">
        <v>0</v>
      </c>
      <c r="H23" s="139">
        <f t="shared" si="0"/>
        <v>0</v>
      </c>
      <c r="I23" s="139">
        <f t="shared" si="1"/>
        <v>0</v>
      </c>
      <c r="J23" s="139">
        <f t="shared" si="2"/>
        <v>0</v>
      </c>
      <c r="K23" s="139">
        <f t="shared" si="3"/>
        <v>0</v>
      </c>
    </row>
    <row r="24" spans="1:11" ht="32.25" customHeight="1" x14ac:dyDescent="0.25">
      <c r="A24" s="19">
        <v>9</v>
      </c>
      <c r="B24" s="43" t="s">
        <v>107</v>
      </c>
      <c r="C24" s="43" t="s">
        <v>108</v>
      </c>
      <c r="D24" s="88"/>
      <c r="E24" s="17" t="s">
        <v>10</v>
      </c>
      <c r="F24" s="20">
        <v>10</v>
      </c>
      <c r="G24" s="143">
        <v>0</v>
      </c>
      <c r="H24" s="139">
        <f t="shared" si="0"/>
        <v>0</v>
      </c>
      <c r="I24" s="139">
        <f t="shared" si="1"/>
        <v>0</v>
      </c>
      <c r="J24" s="139">
        <f t="shared" si="2"/>
        <v>0</v>
      </c>
      <c r="K24" s="139">
        <f t="shared" si="3"/>
        <v>0</v>
      </c>
    </row>
    <row r="25" spans="1:11" ht="34.5" customHeight="1" x14ac:dyDescent="0.25">
      <c r="A25" s="19">
        <v>10</v>
      </c>
      <c r="B25" s="43" t="s">
        <v>107</v>
      </c>
      <c r="C25" s="43" t="s">
        <v>109</v>
      </c>
      <c r="D25" s="88"/>
      <c r="E25" s="17" t="s">
        <v>10</v>
      </c>
      <c r="F25" s="20">
        <v>10</v>
      </c>
      <c r="G25" s="143">
        <v>0</v>
      </c>
      <c r="H25" s="139">
        <f t="shared" si="0"/>
        <v>0</v>
      </c>
      <c r="I25" s="139">
        <f t="shared" si="1"/>
        <v>0</v>
      </c>
      <c r="J25" s="139">
        <f t="shared" si="2"/>
        <v>0</v>
      </c>
      <c r="K25" s="139">
        <f t="shared" si="3"/>
        <v>0</v>
      </c>
    </row>
    <row r="26" spans="1:11" ht="33.75" customHeight="1" x14ac:dyDescent="0.25">
      <c r="A26" s="19">
        <v>11</v>
      </c>
      <c r="B26" s="43" t="s">
        <v>107</v>
      </c>
      <c r="C26" s="43" t="s">
        <v>110</v>
      </c>
      <c r="D26" s="88"/>
      <c r="E26" s="17" t="s">
        <v>10</v>
      </c>
      <c r="F26" s="20">
        <v>10</v>
      </c>
      <c r="G26" s="143">
        <v>0</v>
      </c>
      <c r="H26" s="139">
        <f t="shared" si="0"/>
        <v>0</v>
      </c>
      <c r="I26" s="139">
        <f t="shared" si="1"/>
        <v>0</v>
      </c>
      <c r="J26" s="139">
        <f t="shared" si="2"/>
        <v>0</v>
      </c>
      <c r="K26" s="139">
        <f t="shared" si="3"/>
        <v>0</v>
      </c>
    </row>
    <row r="27" spans="1:11" ht="60" x14ac:dyDescent="0.25">
      <c r="A27" s="19">
        <v>12</v>
      </c>
      <c r="B27" s="43" t="s">
        <v>111</v>
      </c>
      <c r="C27" s="43" t="s">
        <v>112</v>
      </c>
      <c r="D27" s="88"/>
      <c r="E27" s="17" t="s">
        <v>10</v>
      </c>
      <c r="F27" s="20">
        <v>10</v>
      </c>
      <c r="G27" s="136">
        <v>0</v>
      </c>
      <c r="H27" s="139">
        <f t="shared" si="0"/>
        <v>0</v>
      </c>
      <c r="I27" s="139">
        <f t="shared" si="1"/>
        <v>0</v>
      </c>
      <c r="J27" s="139">
        <f t="shared" si="2"/>
        <v>0</v>
      </c>
      <c r="K27" s="139">
        <f t="shared" si="3"/>
        <v>0</v>
      </c>
    </row>
    <row r="28" spans="1:11" ht="60" x14ac:dyDescent="0.25">
      <c r="A28" s="19">
        <v>13</v>
      </c>
      <c r="B28" s="33" t="s">
        <v>111</v>
      </c>
      <c r="C28" s="11" t="s">
        <v>113</v>
      </c>
      <c r="D28" s="86"/>
      <c r="E28" s="17" t="s">
        <v>10</v>
      </c>
      <c r="F28" s="20">
        <v>10</v>
      </c>
      <c r="G28" s="136">
        <v>0</v>
      </c>
      <c r="H28" s="139">
        <f t="shared" si="0"/>
        <v>0</v>
      </c>
      <c r="I28" s="139">
        <f t="shared" si="1"/>
        <v>0</v>
      </c>
      <c r="J28" s="139">
        <f t="shared" si="2"/>
        <v>0</v>
      </c>
      <c r="K28" s="139">
        <f t="shared" si="3"/>
        <v>0</v>
      </c>
    </row>
    <row r="29" spans="1:11" ht="60" x14ac:dyDescent="0.25">
      <c r="A29" s="19">
        <v>14</v>
      </c>
      <c r="B29" s="33" t="s">
        <v>111</v>
      </c>
      <c r="C29" s="11" t="s">
        <v>114</v>
      </c>
      <c r="D29" s="86"/>
      <c r="E29" s="17" t="s">
        <v>10</v>
      </c>
      <c r="F29" s="20">
        <v>10</v>
      </c>
      <c r="G29" s="136">
        <v>0</v>
      </c>
      <c r="H29" s="139">
        <f t="shared" si="0"/>
        <v>0</v>
      </c>
      <c r="I29" s="139">
        <f t="shared" si="1"/>
        <v>0</v>
      </c>
      <c r="J29" s="139">
        <f t="shared" si="2"/>
        <v>0</v>
      </c>
      <c r="K29" s="139">
        <f t="shared" si="3"/>
        <v>0</v>
      </c>
    </row>
    <row r="30" spans="1:11" ht="60" x14ac:dyDescent="0.25">
      <c r="A30" s="19">
        <v>15</v>
      </c>
      <c r="B30" s="33" t="s">
        <v>111</v>
      </c>
      <c r="C30" s="11" t="s">
        <v>115</v>
      </c>
      <c r="D30" s="86"/>
      <c r="E30" s="17" t="s">
        <v>10</v>
      </c>
      <c r="F30" s="20">
        <v>10</v>
      </c>
      <c r="G30" s="136">
        <v>0</v>
      </c>
      <c r="H30" s="139">
        <f t="shared" si="0"/>
        <v>0</v>
      </c>
      <c r="I30" s="139">
        <f t="shared" si="1"/>
        <v>0</v>
      </c>
      <c r="J30" s="139">
        <f t="shared" si="2"/>
        <v>0</v>
      </c>
      <c r="K30" s="139">
        <f t="shared" si="3"/>
        <v>0</v>
      </c>
    </row>
    <row r="31" spans="1:11" ht="48.75" customHeight="1" x14ac:dyDescent="0.25">
      <c r="A31" s="19">
        <v>16</v>
      </c>
      <c r="B31" s="58" t="s">
        <v>116</v>
      </c>
      <c r="C31" s="58" t="s">
        <v>182</v>
      </c>
      <c r="D31" s="105"/>
      <c r="E31" s="17" t="s">
        <v>10</v>
      </c>
      <c r="F31" s="20">
        <v>3</v>
      </c>
      <c r="G31" s="136">
        <v>0</v>
      </c>
      <c r="H31" s="139">
        <f t="shared" si="0"/>
        <v>0</v>
      </c>
      <c r="I31" s="139">
        <f t="shared" si="1"/>
        <v>0</v>
      </c>
      <c r="J31" s="139">
        <f t="shared" si="2"/>
        <v>0</v>
      </c>
      <c r="K31" s="139">
        <f t="shared" si="3"/>
        <v>0</v>
      </c>
    </row>
    <row r="32" spans="1:11" ht="125.25" customHeight="1" x14ac:dyDescent="0.25">
      <c r="A32" s="19">
        <v>17</v>
      </c>
      <c r="B32" s="58" t="s">
        <v>117</v>
      </c>
      <c r="C32" s="38" t="s">
        <v>118</v>
      </c>
      <c r="D32" s="106"/>
      <c r="E32" s="17" t="s">
        <v>10</v>
      </c>
      <c r="F32" s="20">
        <v>1</v>
      </c>
      <c r="G32" s="136">
        <v>0</v>
      </c>
      <c r="H32" s="139">
        <f t="shared" si="0"/>
        <v>0</v>
      </c>
      <c r="I32" s="139">
        <f t="shared" si="1"/>
        <v>0</v>
      </c>
      <c r="J32" s="139">
        <f t="shared" si="2"/>
        <v>0</v>
      </c>
      <c r="K32" s="139">
        <f t="shared" si="3"/>
        <v>0</v>
      </c>
    </row>
    <row r="33" spans="1:12" ht="125.25" customHeight="1" x14ac:dyDescent="0.25">
      <c r="A33" s="19">
        <v>18</v>
      </c>
      <c r="B33" s="43" t="s">
        <v>119</v>
      </c>
      <c r="C33" s="43" t="s">
        <v>183</v>
      </c>
      <c r="D33" s="88"/>
      <c r="E33" s="17" t="s">
        <v>10</v>
      </c>
      <c r="F33" s="19">
        <v>10</v>
      </c>
      <c r="G33" s="153">
        <v>0</v>
      </c>
      <c r="H33" s="139">
        <f t="shared" si="0"/>
        <v>0</v>
      </c>
      <c r="I33" s="139">
        <f t="shared" si="1"/>
        <v>0</v>
      </c>
      <c r="J33" s="139">
        <f t="shared" si="2"/>
        <v>0</v>
      </c>
      <c r="K33" s="139">
        <f t="shared" si="3"/>
        <v>0</v>
      </c>
      <c r="L33" s="59"/>
    </row>
    <row r="34" spans="1:12" ht="125.25" customHeight="1" x14ac:dyDescent="0.25">
      <c r="A34" s="19">
        <v>19</v>
      </c>
      <c r="B34" s="43" t="s">
        <v>120</v>
      </c>
      <c r="C34" s="43" t="s">
        <v>121</v>
      </c>
      <c r="D34" s="88"/>
      <c r="E34" s="17" t="s">
        <v>10</v>
      </c>
      <c r="F34" s="20">
        <v>10</v>
      </c>
      <c r="G34" s="153">
        <v>0</v>
      </c>
      <c r="H34" s="139">
        <f t="shared" si="0"/>
        <v>0</v>
      </c>
      <c r="I34" s="139">
        <f t="shared" si="1"/>
        <v>0</v>
      </c>
      <c r="J34" s="139">
        <f t="shared" si="2"/>
        <v>0</v>
      </c>
      <c r="K34" s="139">
        <f t="shared" si="3"/>
        <v>0</v>
      </c>
      <c r="L34" s="59"/>
    </row>
    <row r="35" spans="1:12" ht="125.25" customHeight="1" x14ac:dyDescent="0.25">
      <c r="A35" s="19">
        <v>20</v>
      </c>
      <c r="B35" s="18" t="s">
        <v>122</v>
      </c>
      <c r="C35" s="18" t="s">
        <v>178</v>
      </c>
      <c r="D35" s="88"/>
      <c r="E35" s="29" t="s">
        <v>10</v>
      </c>
      <c r="F35" s="16">
        <v>10</v>
      </c>
      <c r="G35" s="153">
        <v>0</v>
      </c>
      <c r="H35" s="139">
        <f t="shared" si="0"/>
        <v>0</v>
      </c>
      <c r="I35" s="139">
        <f t="shared" si="1"/>
        <v>0</v>
      </c>
      <c r="J35" s="139">
        <f t="shared" si="2"/>
        <v>0</v>
      </c>
      <c r="K35" s="139">
        <f t="shared" si="3"/>
        <v>0</v>
      </c>
      <c r="L35" s="59"/>
    </row>
    <row r="36" spans="1:12" x14ac:dyDescent="0.25">
      <c r="A36" s="14"/>
      <c r="B36" s="14" t="s">
        <v>14</v>
      </c>
      <c r="C36" s="15" t="s">
        <v>5</v>
      </c>
      <c r="D36" s="15"/>
      <c r="E36" s="15" t="s">
        <v>5</v>
      </c>
      <c r="F36" s="15" t="s">
        <v>5</v>
      </c>
      <c r="G36" s="69"/>
      <c r="H36" s="69"/>
      <c r="I36" s="141">
        <f>SUM(I16:I35)</f>
        <v>0</v>
      </c>
      <c r="J36" s="141">
        <f>SUM(J16:J35)</f>
        <v>0</v>
      </c>
      <c r="K36" s="141">
        <f>SUM(K16:K35)</f>
        <v>0</v>
      </c>
    </row>
  </sheetData>
  <sheetProtection password="C2FC" sheet="1" objects="1" scenarios="1"/>
  <protectedRanges>
    <protectedRange sqref="D16:D35 G16:G35" name="Oblast1"/>
  </protectedRanges>
  <mergeCells count="2">
    <mergeCell ref="B2:K2"/>
    <mergeCell ref="B13:K13"/>
  </mergeCells>
  <pageMargins left="0" right="0" top="0.19685039370078741" bottom="0.19685039370078741" header="0.31496062992125984" footer="0.31496062992125984"/>
  <pageSetup paperSize="9" scale="6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2"/>
  <sheetViews>
    <sheetView workbookViewId="0">
      <selection activeCell="B10" sqref="B10:B12"/>
    </sheetView>
  </sheetViews>
  <sheetFormatPr defaultRowHeight="15" x14ac:dyDescent="0.25"/>
  <cols>
    <col min="1" max="1" width="9.140625" style="1"/>
    <col min="2" max="2" width="21.85546875" style="1" customWidth="1"/>
    <col min="3" max="3" width="25" style="1" customWidth="1"/>
    <col min="4" max="4" width="29.5703125" style="1" customWidth="1"/>
    <col min="5" max="5" width="7" style="1" customWidth="1"/>
    <col min="6" max="6" width="6.42578125" style="1" customWidth="1"/>
    <col min="7" max="7" width="22.42578125" style="97" customWidth="1"/>
    <col min="8" max="9" width="19.85546875" style="97" customWidth="1"/>
    <col min="10" max="10" width="20.5703125" style="97" customWidth="1"/>
    <col min="11" max="11" width="19.42578125" style="97" customWidth="1"/>
    <col min="12" max="14" width="9.140625" style="1"/>
    <col min="15" max="15" width="13.5703125" style="1" customWidth="1"/>
    <col min="16" max="16384" width="9.140625" style="1"/>
  </cols>
  <sheetData>
    <row r="2" spans="1:11" ht="38.25" customHeight="1" x14ac:dyDescent="0.25">
      <c r="B2" s="193"/>
      <c r="C2" s="193"/>
      <c r="D2" s="193"/>
      <c r="E2" s="193"/>
      <c r="F2" s="193"/>
      <c r="G2" s="193"/>
      <c r="H2" s="193"/>
      <c r="I2" s="193"/>
      <c r="J2" s="193"/>
      <c r="K2" s="193"/>
    </row>
    <row r="7" spans="1:11" ht="15.75" x14ac:dyDescent="0.25">
      <c r="B7" s="6" t="s">
        <v>7</v>
      </c>
      <c r="C7" s="2"/>
      <c r="D7" s="2"/>
      <c r="E7" s="2"/>
      <c r="F7" s="2"/>
      <c r="G7" s="94"/>
      <c r="H7" s="94"/>
      <c r="I7" s="95"/>
      <c r="J7" s="95"/>
      <c r="K7" s="95"/>
    </row>
    <row r="8" spans="1:11" ht="15.75" x14ac:dyDescent="0.25">
      <c r="B8" s="3"/>
      <c r="C8" s="3"/>
      <c r="D8" s="3"/>
      <c r="E8" s="3"/>
      <c r="F8" s="3"/>
      <c r="G8" s="94"/>
      <c r="H8" s="94"/>
      <c r="I8" s="95"/>
      <c r="J8" s="95"/>
      <c r="K8" s="95"/>
    </row>
    <row r="9" spans="1:11" ht="15.75" x14ac:dyDescent="0.25">
      <c r="B9" s="3"/>
      <c r="C9" s="3"/>
      <c r="D9" s="3"/>
      <c r="E9" s="3"/>
      <c r="F9" s="3"/>
      <c r="G9" s="94"/>
      <c r="H9" s="94"/>
      <c r="I9" s="95"/>
      <c r="J9" s="95"/>
      <c r="K9" s="95"/>
    </row>
    <row r="10" spans="1:11" ht="15.75" x14ac:dyDescent="0.25">
      <c r="B10" s="3"/>
      <c r="C10" s="3"/>
      <c r="D10" s="3"/>
      <c r="E10" s="3"/>
      <c r="F10" s="3"/>
      <c r="G10" s="94"/>
      <c r="H10" s="94"/>
      <c r="I10" s="95"/>
      <c r="J10" s="95"/>
      <c r="K10" s="95"/>
    </row>
    <row r="11" spans="1:11" ht="15.75" x14ac:dyDescent="0.25">
      <c r="B11" s="3"/>
      <c r="C11" s="3"/>
      <c r="D11" s="3"/>
      <c r="E11" s="3"/>
      <c r="F11" s="3"/>
      <c r="G11" s="94"/>
      <c r="H11" s="94"/>
      <c r="I11" s="95"/>
      <c r="J11" s="95"/>
      <c r="K11" s="95"/>
    </row>
    <row r="12" spans="1:11" ht="15.75" x14ac:dyDescent="0.25">
      <c r="B12" s="3"/>
      <c r="C12" s="3"/>
      <c r="D12" s="3"/>
      <c r="E12" s="3"/>
      <c r="F12" s="3"/>
      <c r="G12" s="94"/>
      <c r="H12" s="94"/>
      <c r="I12" s="95"/>
      <c r="J12" s="95"/>
      <c r="K12" s="95"/>
    </row>
    <row r="13" spans="1:11" ht="15.75" x14ac:dyDescent="0.25">
      <c r="B13" s="3"/>
      <c r="C13" s="3"/>
      <c r="D13" s="3"/>
      <c r="E13" s="3"/>
      <c r="F13" s="3"/>
      <c r="G13" s="94"/>
      <c r="H13" s="94"/>
      <c r="I13" s="95"/>
      <c r="J13" s="95"/>
      <c r="K13" s="95"/>
    </row>
    <row r="14" spans="1:11" ht="15.75" x14ac:dyDescent="0.25">
      <c r="B14" s="194" t="s">
        <v>64</v>
      </c>
      <c r="C14" s="194"/>
      <c r="D14" s="194"/>
      <c r="E14" s="194"/>
      <c r="F14" s="194"/>
      <c r="G14" s="195"/>
      <c r="H14" s="195"/>
      <c r="I14" s="195"/>
      <c r="J14" s="195"/>
      <c r="K14" s="195"/>
    </row>
    <row r="15" spans="1:11" ht="15.75" x14ac:dyDescent="0.25">
      <c r="B15" s="31"/>
      <c r="C15" s="31"/>
      <c r="D15" s="31"/>
      <c r="E15" s="31"/>
      <c r="F15" s="31"/>
      <c r="G15" s="96"/>
      <c r="H15" s="96"/>
      <c r="I15" s="96"/>
      <c r="J15" s="96"/>
      <c r="K15" s="96"/>
    </row>
    <row r="16" spans="1:11" ht="24" x14ac:dyDescent="0.25">
      <c r="A16" s="30" t="s">
        <v>8</v>
      </c>
      <c r="B16" s="30" t="s">
        <v>1</v>
      </c>
      <c r="C16" s="30" t="s">
        <v>6</v>
      </c>
      <c r="D16" s="30" t="s">
        <v>194</v>
      </c>
      <c r="E16" s="30" t="s">
        <v>3</v>
      </c>
      <c r="F16" s="30" t="s">
        <v>4</v>
      </c>
      <c r="G16" s="84" t="s">
        <v>0</v>
      </c>
      <c r="H16" s="84" t="s">
        <v>192</v>
      </c>
      <c r="I16" s="84" t="s">
        <v>2</v>
      </c>
      <c r="J16" s="84" t="s">
        <v>193</v>
      </c>
      <c r="K16" s="84" t="s">
        <v>11</v>
      </c>
    </row>
    <row r="17" spans="1:15" ht="74.25" customHeight="1" x14ac:dyDescent="0.25">
      <c r="A17" s="12" t="s">
        <v>9</v>
      </c>
      <c r="B17" s="32" t="s">
        <v>123</v>
      </c>
      <c r="C17" s="60" t="s">
        <v>184</v>
      </c>
      <c r="D17" s="86"/>
      <c r="E17" s="29" t="s">
        <v>10</v>
      </c>
      <c r="F17" s="16">
        <v>1</v>
      </c>
      <c r="G17" s="136">
        <v>0</v>
      </c>
      <c r="H17" s="137">
        <f>G17*1.21</f>
        <v>0</v>
      </c>
      <c r="I17" s="139">
        <f>F17*G17</f>
        <v>0</v>
      </c>
      <c r="J17" s="139">
        <f>I17*0.21</f>
        <v>0</v>
      </c>
      <c r="K17" s="139">
        <f>SUM(I17:J17)</f>
        <v>0</v>
      </c>
      <c r="L17" s="13"/>
    </row>
    <row r="18" spans="1:15" ht="58.5" customHeight="1" x14ac:dyDescent="0.25">
      <c r="A18" s="19" t="s">
        <v>28</v>
      </c>
      <c r="B18" s="61" t="s">
        <v>124</v>
      </c>
      <c r="C18" s="39" t="s">
        <v>125</v>
      </c>
      <c r="D18" s="107"/>
      <c r="E18" s="29" t="s">
        <v>10</v>
      </c>
      <c r="F18" s="16">
        <v>5</v>
      </c>
      <c r="G18" s="154">
        <v>0</v>
      </c>
      <c r="H18" s="137">
        <f t="shared" ref="H18:H31" si="0">G18*1.21</f>
        <v>0</v>
      </c>
      <c r="I18" s="139">
        <f t="shared" ref="I18:I31" si="1">F18*G18</f>
        <v>0</v>
      </c>
      <c r="J18" s="139">
        <f t="shared" ref="J18:J31" si="2">I18*0.21</f>
        <v>0</v>
      </c>
      <c r="K18" s="139">
        <f t="shared" ref="K18:K31" si="3">SUM(I18:J18)</f>
        <v>0</v>
      </c>
      <c r="L18" s="13"/>
    </row>
    <row r="19" spans="1:15" ht="64.5" customHeight="1" x14ac:dyDescent="0.25">
      <c r="A19" s="12" t="s">
        <v>26</v>
      </c>
      <c r="B19" s="32" t="s">
        <v>126</v>
      </c>
      <c r="C19" s="11" t="s">
        <v>186</v>
      </c>
      <c r="D19" s="86"/>
      <c r="E19" s="29" t="s">
        <v>10</v>
      </c>
      <c r="F19" s="16">
        <v>1</v>
      </c>
      <c r="G19" s="136">
        <v>0</v>
      </c>
      <c r="H19" s="137">
        <f t="shared" si="0"/>
        <v>0</v>
      </c>
      <c r="I19" s="139">
        <f t="shared" si="1"/>
        <v>0</v>
      </c>
      <c r="J19" s="139">
        <f t="shared" si="2"/>
        <v>0</v>
      </c>
      <c r="K19" s="139">
        <f t="shared" si="3"/>
        <v>0</v>
      </c>
      <c r="L19" s="13"/>
    </row>
    <row r="20" spans="1:15" ht="33.75" customHeight="1" x14ac:dyDescent="0.25">
      <c r="A20" s="16" t="s">
        <v>23</v>
      </c>
      <c r="B20" s="32" t="s">
        <v>127</v>
      </c>
      <c r="C20" s="62" t="s">
        <v>128</v>
      </c>
      <c r="D20" s="86"/>
      <c r="E20" s="29" t="s">
        <v>10</v>
      </c>
      <c r="F20" s="16">
        <v>1</v>
      </c>
      <c r="G20" s="143">
        <v>0</v>
      </c>
      <c r="H20" s="137">
        <f t="shared" si="0"/>
        <v>0</v>
      </c>
      <c r="I20" s="139">
        <f t="shared" si="1"/>
        <v>0</v>
      </c>
      <c r="J20" s="139">
        <f t="shared" si="2"/>
        <v>0</v>
      </c>
      <c r="K20" s="139">
        <f t="shared" si="3"/>
        <v>0</v>
      </c>
      <c r="L20" s="13"/>
    </row>
    <row r="21" spans="1:15" ht="113.25" customHeight="1" x14ac:dyDescent="0.25">
      <c r="A21" s="20" t="s">
        <v>21</v>
      </c>
      <c r="B21" s="32" t="s">
        <v>129</v>
      </c>
      <c r="C21" s="33" t="s">
        <v>185</v>
      </c>
      <c r="D21" s="86"/>
      <c r="E21" s="17" t="s">
        <v>10</v>
      </c>
      <c r="F21" s="20">
        <v>2</v>
      </c>
      <c r="G21" s="154">
        <v>0</v>
      </c>
      <c r="H21" s="137">
        <f t="shared" si="0"/>
        <v>0</v>
      </c>
      <c r="I21" s="139">
        <f t="shared" si="1"/>
        <v>0</v>
      </c>
      <c r="J21" s="139">
        <f t="shared" si="2"/>
        <v>0</v>
      </c>
      <c r="K21" s="139">
        <f t="shared" si="3"/>
        <v>0</v>
      </c>
      <c r="L21" s="13"/>
      <c r="O21" s="63"/>
    </row>
    <row r="22" spans="1:15" ht="22.5" customHeight="1" x14ac:dyDescent="0.25">
      <c r="A22" s="12" t="s">
        <v>19</v>
      </c>
      <c r="B22" s="32" t="s">
        <v>130</v>
      </c>
      <c r="C22" s="11" t="s">
        <v>187</v>
      </c>
      <c r="D22" s="86"/>
      <c r="E22" s="17" t="s">
        <v>10</v>
      </c>
      <c r="F22" s="20">
        <v>50</v>
      </c>
      <c r="G22" s="136">
        <v>0</v>
      </c>
      <c r="H22" s="137">
        <f t="shared" si="0"/>
        <v>0</v>
      </c>
      <c r="I22" s="139">
        <f t="shared" si="1"/>
        <v>0</v>
      </c>
      <c r="J22" s="139">
        <f t="shared" si="2"/>
        <v>0</v>
      </c>
      <c r="K22" s="139">
        <f t="shared" si="3"/>
        <v>0</v>
      </c>
      <c r="L22" s="13"/>
    </row>
    <row r="23" spans="1:15" ht="57.75" customHeight="1" x14ac:dyDescent="0.25">
      <c r="A23" s="12" t="s">
        <v>17</v>
      </c>
      <c r="B23" s="33" t="s">
        <v>131</v>
      </c>
      <c r="C23" s="11" t="s">
        <v>132</v>
      </c>
      <c r="D23" s="86"/>
      <c r="E23" s="17" t="s">
        <v>10</v>
      </c>
      <c r="F23" s="20">
        <v>3</v>
      </c>
      <c r="G23" s="143">
        <v>0</v>
      </c>
      <c r="H23" s="137">
        <f t="shared" si="0"/>
        <v>0</v>
      </c>
      <c r="I23" s="139">
        <f t="shared" si="1"/>
        <v>0</v>
      </c>
      <c r="J23" s="139">
        <f t="shared" si="2"/>
        <v>0</v>
      </c>
      <c r="K23" s="139">
        <f t="shared" si="3"/>
        <v>0</v>
      </c>
      <c r="L23" s="13"/>
    </row>
    <row r="24" spans="1:15" ht="57.75" customHeight="1" x14ac:dyDescent="0.25">
      <c r="A24" s="12" t="s">
        <v>133</v>
      </c>
      <c r="B24" s="62" t="s">
        <v>134</v>
      </c>
      <c r="C24" s="11" t="s">
        <v>188</v>
      </c>
      <c r="D24" s="86"/>
      <c r="E24" s="17" t="s">
        <v>10</v>
      </c>
      <c r="F24" s="20">
        <v>30</v>
      </c>
      <c r="G24" s="136">
        <v>0</v>
      </c>
      <c r="H24" s="137">
        <f t="shared" si="0"/>
        <v>0</v>
      </c>
      <c r="I24" s="139">
        <f t="shared" si="1"/>
        <v>0</v>
      </c>
      <c r="J24" s="139">
        <f t="shared" si="2"/>
        <v>0</v>
      </c>
      <c r="K24" s="139">
        <f t="shared" si="3"/>
        <v>0</v>
      </c>
      <c r="L24" s="13"/>
    </row>
    <row r="25" spans="1:15" ht="24.75" customHeight="1" x14ac:dyDescent="0.25">
      <c r="A25" s="12" t="s">
        <v>135</v>
      </c>
      <c r="B25" s="33" t="s">
        <v>136</v>
      </c>
      <c r="C25" s="33" t="s">
        <v>189</v>
      </c>
      <c r="D25" s="86"/>
      <c r="E25" s="17" t="s">
        <v>10</v>
      </c>
      <c r="F25" s="20">
        <v>15</v>
      </c>
      <c r="G25" s="136">
        <v>0</v>
      </c>
      <c r="H25" s="137">
        <f t="shared" si="0"/>
        <v>0</v>
      </c>
      <c r="I25" s="139">
        <f t="shared" si="1"/>
        <v>0</v>
      </c>
      <c r="J25" s="139">
        <f t="shared" si="2"/>
        <v>0</v>
      </c>
      <c r="K25" s="139">
        <f t="shared" si="3"/>
        <v>0</v>
      </c>
      <c r="L25" s="13"/>
    </row>
    <row r="26" spans="1:15" ht="58.5" customHeight="1" x14ac:dyDescent="0.25">
      <c r="A26" s="12" t="s">
        <v>137</v>
      </c>
      <c r="B26" s="33" t="s">
        <v>138</v>
      </c>
      <c r="C26" s="33" t="s">
        <v>139</v>
      </c>
      <c r="D26" s="86"/>
      <c r="E26" s="17" t="s">
        <v>10</v>
      </c>
      <c r="F26" s="20">
        <v>20</v>
      </c>
      <c r="G26" s="155">
        <v>0</v>
      </c>
      <c r="H26" s="137">
        <f t="shared" si="0"/>
        <v>0</v>
      </c>
      <c r="I26" s="139">
        <f t="shared" si="1"/>
        <v>0</v>
      </c>
      <c r="J26" s="139">
        <f t="shared" si="2"/>
        <v>0</v>
      </c>
      <c r="K26" s="139">
        <f t="shared" si="3"/>
        <v>0</v>
      </c>
      <c r="L26" s="13"/>
    </row>
    <row r="27" spans="1:15" ht="71.25" customHeight="1" x14ac:dyDescent="0.25">
      <c r="A27" s="12">
        <v>11</v>
      </c>
      <c r="B27" s="33" t="s">
        <v>140</v>
      </c>
      <c r="C27" s="33" t="s">
        <v>190</v>
      </c>
      <c r="D27" s="86"/>
      <c r="E27" s="17" t="s">
        <v>10</v>
      </c>
      <c r="F27" s="20">
        <v>5</v>
      </c>
      <c r="G27" s="143">
        <v>0</v>
      </c>
      <c r="H27" s="137">
        <f t="shared" si="0"/>
        <v>0</v>
      </c>
      <c r="I27" s="139">
        <f t="shared" si="1"/>
        <v>0</v>
      </c>
      <c r="J27" s="139">
        <f t="shared" si="2"/>
        <v>0</v>
      </c>
      <c r="K27" s="139">
        <f t="shared" si="3"/>
        <v>0</v>
      </c>
      <c r="L27" s="13"/>
    </row>
    <row r="28" spans="1:15" ht="83.25" customHeight="1" x14ac:dyDescent="0.25">
      <c r="A28" s="12">
        <v>12</v>
      </c>
      <c r="B28" s="62" t="s">
        <v>141</v>
      </c>
      <c r="C28" s="11" t="s">
        <v>142</v>
      </c>
      <c r="D28" s="86"/>
      <c r="E28" s="17" t="s">
        <v>10</v>
      </c>
      <c r="F28" s="12">
        <v>1</v>
      </c>
      <c r="G28" s="136">
        <v>0</v>
      </c>
      <c r="H28" s="137">
        <f t="shared" si="0"/>
        <v>0</v>
      </c>
      <c r="I28" s="139">
        <f t="shared" si="1"/>
        <v>0</v>
      </c>
      <c r="J28" s="139">
        <f t="shared" si="2"/>
        <v>0</v>
      </c>
      <c r="K28" s="139">
        <f t="shared" si="3"/>
        <v>0</v>
      </c>
      <c r="L28" s="13"/>
    </row>
    <row r="29" spans="1:15" ht="132.75" customHeight="1" x14ac:dyDescent="0.25">
      <c r="A29" s="12">
        <v>13</v>
      </c>
      <c r="B29" s="62" t="s">
        <v>143</v>
      </c>
      <c r="C29" s="11" t="s">
        <v>191</v>
      </c>
      <c r="D29" s="86"/>
      <c r="E29" s="17" t="s">
        <v>10</v>
      </c>
      <c r="F29" s="12">
        <v>2</v>
      </c>
      <c r="G29" s="136">
        <v>0</v>
      </c>
      <c r="H29" s="137">
        <f t="shared" si="0"/>
        <v>0</v>
      </c>
      <c r="I29" s="139">
        <f t="shared" si="1"/>
        <v>0</v>
      </c>
      <c r="J29" s="139">
        <f t="shared" si="2"/>
        <v>0</v>
      </c>
      <c r="K29" s="139">
        <f t="shared" si="3"/>
        <v>0</v>
      </c>
      <c r="L29" s="13"/>
    </row>
    <row r="30" spans="1:15" ht="53.25" customHeight="1" x14ac:dyDescent="0.25">
      <c r="A30" s="19">
        <v>14</v>
      </c>
      <c r="B30" s="64" t="s">
        <v>144</v>
      </c>
      <c r="C30" s="65" t="s">
        <v>145</v>
      </c>
      <c r="D30" s="108"/>
      <c r="E30" s="17" t="s">
        <v>10</v>
      </c>
      <c r="F30" s="12">
        <v>2</v>
      </c>
      <c r="G30" s="136">
        <v>0</v>
      </c>
      <c r="H30" s="137">
        <f t="shared" si="0"/>
        <v>0</v>
      </c>
      <c r="I30" s="139">
        <f t="shared" si="1"/>
        <v>0</v>
      </c>
      <c r="J30" s="139">
        <f t="shared" si="2"/>
        <v>0</v>
      </c>
      <c r="K30" s="139">
        <f t="shared" si="3"/>
        <v>0</v>
      </c>
      <c r="L30" s="13"/>
    </row>
    <row r="31" spans="1:15" ht="85.5" customHeight="1" x14ac:dyDescent="0.25">
      <c r="A31" s="12">
        <v>15</v>
      </c>
      <c r="B31" s="66" t="s">
        <v>146</v>
      </c>
      <c r="C31" s="11" t="s">
        <v>147</v>
      </c>
      <c r="D31" s="86"/>
      <c r="E31" s="17" t="s">
        <v>10</v>
      </c>
      <c r="F31" s="12">
        <v>2</v>
      </c>
      <c r="G31" s="136">
        <v>0</v>
      </c>
      <c r="H31" s="137">
        <f t="shared" si="0"/>
        <v>0</v>
      </c>
      <c r="I31" s="139">
        <f t="shared" si="1"/>
        <v>0</v>
      </c>
      <c r="J31" s="139">
        <f t="shared" si="2"/>
        <v>0</v>
      </c>
      <c r="K31" s="139">
        <f t="shared" si="3"/>
        <v>0</v>
      </c>
      <c r="L31" s="13"/>
    </row>
    <row r="32" spans="1:15" x14ac:dyDescent="0.25">
      <c r="A32" s="14"/>
      <c r="B32" s="14" t="s">
        <v>148</v>
      </c>
      <c r="C32" s="15" t="s">
        <v>5</v>
      </c>
      <c r="D32" s="15"/>
      <c r="E32" s="15" t="s">
        <v>5</v>
      </c>
      <c r="F32" s="15" t="s">
        <v>5</v>
      </c>
      <c r="G32" s="92" t="s">
        <v>5</v>
      </c>
      <c r="H32" s="92"/>
      <c r="I32" s="146">
        <f>SUM(I17:I31)</f>
        <v>0</v>
      </c>
      <c r="J32" s="146">
        <f>SUM(J17:J31)</f>
        <v>0</v>
      </c>
      <c r="K32" s="146">
        <f>SUM(K17:K31)</f>
        <v>0</v>
      </c>
    </row>
  </sheetData>
  <sheetProtection password="C2FC" sheet="1" objects="1" scenarios="1"/>
  <protectedRanges>
    <protectedRange sqref="D17:D31 G17:G31" name="Oblast1"/>
  </protectedRanges>
  <mergeCells count="2">
    <mergeCell ref="B2:K2"/>
    <mergeCell ref="B14:K14"/>
  </mergeCells>
  <pageMargins left="0.11811023622047245" right="0.11811023622047245" top="0.19685039370078741" bottom="0.19685039370078741" header="0.31496062992125984" footer="0.31496062992125984"/>
  <pageSetup paperSize="9" scale="6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19"/>
  <sheetViews>
    <sheetView workbookViewId="0">
      <selection activeCell="B11" sqref="B11:B13"/>
    </sheetView>
  </sheetViews>
  <sheetFormatPr defaultRowHeight="15" x14ac:dyDescent="0.25"/>
  <cols>
    <col min="1" max="1" width="13.85546875" style="1" customWidth="1"/>
    <col min="2" max="2" width="14.5703125" style="1" customWidth="1"/>
    <col min="3" max="3" width="22.85546875" style="1" customWidth="1"/>
    <col min="4" max="4" width="24.7109375" style="1" customWidth="1"/>
    <col min="5" max="6" width="9.140625" style="1"/>
    <col min="7" max="7" width="19.5703125" style="1" customWidth="1"/>
    <col min="8" max="8" width="17" style="1" customWidth="1"/>
    <col min="9" max="9" width="16.42578125" style="1" customWidth="1"/>
    <col min="10" max="11" width="17.42578125" style="1" customWidth="1"/>
    <col min="12" max="16384" width="9.140625" style="1"/>
  </cols>
  <sheetData>
    <row r="4" spans="2:11" x14ac:dyDescent="0.25"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9" spans="2:11" ht="15.75" x14ac:dyDescent="0.25">
      <c r="B9" s="6" t="s">
        <v>7</v>
      </c>
      <c r="C9" s="2"/>
      <c r="D9" s="2"/>
      <c r="E9" s="2"/>
      <c r="F9" s="2"/>
      <c r="G9" s="2"/>
      <c r="H9" s="2"/>
      <c r="I9" s="4"/>
      <c r="J9" s="4"/>
      <c r="K9" s="4"/>
    </row>
    <row r="10" spans="2:11" ht="15.75" x14ac:dyDescent="0.25">
      <c r="B10" s="3"/>
      <c r="C10" s="3"/>
      <c r="D10" s="3"/>
      <c r="E10" s="3"/>
      <c r="F10" s="3"/>
      <c r="G10" s="2"/>
      <c r="H10" s="2"/>
      <c r="I10" s="4"/>
      <c r="J10" s="4"/>
      <c r="K10" s="4"/>
    </row>
    <row r="11" spans="2:11" ht="15.75" x14ac:dyDescent="0.25">
      <c r="B11" s="3"/>
      <c r="C11" s="3"/>
      <c r="D11" s="3"/>
      <c r="E11" s="3"/>
      <c r="F11" s="3"/>
      <c r="G11" s="2"/>
      <c r="H11" s="2"/>
      <c r="I11" s="4"/>
      <c r="J11" s="4"/>
      <c r="K11" s="4"/>
    </row>
    <row r="12" spans="2:11" ht="15.75" x14ac:dyDescent="0.25">
      <c r="B12" s="3"/>
      <c r="C12" s="3"/>
      <c r="D12" s="3"/>
      <c r="E12" s="3"/>
      <c r="F12" s="3"/>
      <c r="G12" s="2"/>
      <c r="H12" s="2"/>
      <c r="I12" s="4"/>
      <c r="J12" s="4"/>
      <c r="K12" s="4"/>
    </row>
    <row r="13" spans="2:11" ht="15.75" x14ac:dyDescent="0.25">
      <c r="B13" s="3"/>
      <c r="C13" s="3"/>
      <c r="D13" s="3"/>
      <c r="E13" s="3"/>
      <c r="F13" s="3"/>
      <c r="G13" s="2"/>
      <c r="H13" s="2"/>
      <c r="I13" s="4"/>
      <c r="J13" s="4"/>
      <c r="K13" s="4"/>
    </row>
    <row r="14" spans="2:11" ht="15.75" x14ac:dyDescent="0.25">
      <c r="B14" s="3"/>
      <c r="C14" s="3"/>
      <c r="D14" s="3"/>
      <c r="E14" s="3"/>
      <c r="F14" s="3"/>
      <c r="G14" s="2"/>
      <c r="H14" s="2"/>
      <c r="I14" s="4"/>
      <c r="J14" s="4"/>
      <c r="K14" s="4"/>
    </row>
    <row r="15" spans="2:11" ht="15.75" x14ac:dyDescent="0.25">
      <c r="B15" s="194" t="s">
        <v>64</v>
      </c>
      <c r="C15" s="194"/>
      <c r="D15" s="194"/>
      <c r="E15" s="194"/>
      <c r="F15" s="194"/>
      <c r="G15" s="195"/>
      <c r="H15" s="195"/>
      <c r="I15" s="195"/>
      <c r="J15" s="195"/>
      <c r="K15" s="195"/>
    </row>
    <row r="17" spans="1:12" ht="24" x14ac:dyDescent="0.25">
      <c r="A17" s="30" t="s">
        <v>8</v>
      </c>
      <c r="B17" s="30" t="s">
        <v>1</v>
      </c>
      <c r="C17" s="30" t="s">
        <v>6</v>
      </c>
      <c r="D17" s="30" t="s">
        <v>194</v>
      </c>
      <c r="E17" s="30" t="s">
        <v>3</v>
      </c>
      <c r="F17" s="30" t="s">
        <v>4</v>
      </c>
      <c r="G17" s="30" t="s">
        <v>0</v>
      </c>
      <c r="H17" s="30" t="s">
        <v>192</v>
      </c>
      <c r="I17" s="30" t="s">
        <v>2</v>
      </c>
      <c r="J17" s="30" t="s">
        <v>193</v>
      </c>
      <c r="K17" s="30" t="s">
        <v>11</v>
      </c>
    </row>
    <row r="18" spans="1:12" ht="96.75" customHeight="1" x14ac:dyDescent="0.25">
      <c r="A18" s="12" t="s">
        <v>9</v>
      </c>
      <c r="B18" s="43" t="s">
        <v>149</v>
      </c>
      <c r="C18" s="60" t="s">
        <v>175</v>
      </c>
      <c r="D18" s="86"/>
      <c r="E18" s="17" t="s">
        <v>10</v>
      </c>
      <c r="F18" s="20">
        <v>1</v>
      </c>
      <c r="G18" s="136">
        <v>0</v>
      </c>
      <c r="H18" s="139">
        <f>G18*1.21</f>
        <v>0</v>
      </c>
      <c r="I18" s="139">
        <f>F18*G18</f>
        <v>0</v>
      </c>
      <c r="J18" s="139">
        <f>I18*0.21</f>
        <v>0</v>
      </c>
      <c r="K18" s="139">
        <f>SUM(I18:J18)</f>
        <v>0</v>
      </c>
      <c r="L18" s="13"/>
    </row>
    <row r="19" spans="1:12" x14ac:dyDescent="0.25">
      <c r="A19" s="14"/>
      <c r="B19" s="14" t="s">
        <v>14</v>
      </c>
      <c r="C19" s="15" t="s">
        <v>5</v>
      </c>
      <c r="D19" s="15"/>
      <c r="E19" s="15" t="s">
        <v>5</v>
      </c>
      <c r="F19" s="15" t="s">
        <v>5</v>
      </c>
      <c r="G19" s="15" t="s">
        <v>5</v>
      </c>
      <c r="H19" s="15"/>
      <c r="I19" s="148">
        <f>SUM(I18)</f>
        <v>0</v>
      </c>
      <c r="J19" s="148">
        <f>SUM(J18)</f>
        <v>0</v>
      </c>
      <c r="K19" s="148">
        <f>SUM(K18)</f>
        <v>0</v>
      </c>
    </row>
  </sheetData>
  <sheetProtection password="C2FC" sheet="1" objects="1" scenarios="1"/>
  <protectedRanges>
    <protectedRange sqref="D18 G18" name="Oblast1"/>
  </protectedRanges>
  <mergeCells count="2">
    <mergeCell ref="B4:K4"/>
    <mergeCell ref="B15:K15"/>
  </mergeCells>
  <pageMargins left="0.11811023622047245" right="0.11811023622047245" top="0.19685039370078741" bottom="0.19685039370078741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Rekapitulace</vt:lpstr>
      <vt:lpstr>Nástěnka</vt:lpstr>
      <vt:lpstr>Pomůcky biologie 1</vt:lpstr>
      <vt:lpstr>Pomůcky biologie 2</vt:lpstr>
      <vt:lpstr>Fyzika 1</vt:lpstr>
      <vt:lpstr>laboratorní potřeby </vt:lpstr>
      <vt:lpstr>Fyzika 2</vt:lpstr>
      <vt:lpstr>Fyzika 3</vt:lpstr>
      <vt:lpstr>Fyzika 4</vt:lpstr>
      <vt:lpstr>senzory, dataloger</vt:lpstr>
      <vt:lpstr>tabule</vt:lpstr>
      <vt:lpstr>tabule fyzika</vt:lpstr>
      <vt:lpstr>žákovské sady 1</vt:lpstr>
      <vt:lpstr>žákovské sady 2</vt:lpstr>
      <vt:lpstr>List1</vt:lpstr>
    </vt:vector>
  </TitlesOfParts>
  <Company>BKN spol. s 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Karlíková</dc:creator>
  <cp:lastModifiedBy>Pavel Menšl</cp:lastModifiedBy>
  <cp:lastPrinted>2018-05-23T08:05:32Z</cp:lastPrinted>
  <dcterms:created xsi:type="dcterms:W3CDTF">2016-06-02T12:51:33Z</dcterms:created>
  <dcterms:modified xsi:type="dcterms:W3CDTF">2018-05-23T09:28:34Z</dcterms:modified>
</cp:coreProperties>
</file>